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fileSharing readOnlyRecommended="1"/>
  <workbookPr updateLinks="always" codeName="ЭтаКнига" defaultThemeVersion="124226"/>
  <mc:AlternateContent xmlns:mc="http://schemas.openxmlformats.org/markup-compatibility/2006">
    <mc:Choice Requires="x15">
      <x15ac:absPath xmlns:x15ac="http://schemas.microsoft.com/office/spreadsheetml/2010/11/ac" url="Y:\UBO\#1. ОРиТ\~Служебные записки ОРиТ\Тарифы\!Актуальные стандартные тарифы\"/>
    </mc:Choice>
  </mc:AlternateContent>
  <xr:revisionPtr revIDLastSave="0" documentId="13_ncr:1_{B4F8FE03-0539-48CA-9CD6-3D697B7EBFC6}" xr6:coauthVersionLast="47" xr6:coauthVersionMax="47" xr10:uidLastSave="{00000000-0000-0000-0000-000000000000}"/>
  <bookViews>
    <workbookView xWindow="-120" yWindow="-120" windowWidth="29040" windowHeight="15840" tabRatio="811" firstSheet="1" activeTab="1" xr2:uid="{00000000-000D-0000-FFFF-FFFF00000000}"/>
  </bookViews>
  <sheets>
    <sheet name="Краткая справка" sheetId="108" state="hidden" r:id="rId1"/>
    <sheet name="БЛОК 1_ФЛ" sheetId="137" r:id="rId2"/>
    <sheet name="БЛОК 2_ЮЛ" sheetId="120" r:id="rId3"/>
    <sheet name="БЛОК 2_Эквайринг_эл.деньги" sheetId="136" r:id="rId4"/>
    <sheet name="БЛОК 3_ЦБ и Кастоди" sheetId="117" r:id="rId5"/>
    <sheet name="БЛОК 4_Приват банкинг" sheetId="107" r:id="rId6"/>
    <sheet name="БЛОК 4_Приват банкинг КО" sheetId="143" r:id="rId7"/>
    <sheet name="БЛОК 5_Карты для ФЛ" sheetId="153" r:id="rId8"/>
    <sheet name="БЛОК 5_Карты для Affluent" sheetId="154" r:id="rId9"/>
    <sheet name="БЛОК 5_Карты для ФЛ (архив)" sheetId="155" r:id="rId10"/>
    <sheet name="БЛОК 5_Карта CBCD" sheetId="156" r:id="rId11"/>
    <sheet name="БЛОК 5_Карты других банков" sheetId="157" r:id="rId12"/>
    <sheet name="БЛОК 5_Карты Приват-банкинга" sheetId="158" r:id="rId13"/>
    <sheet name="БЛОК 5_Карты для ЮЛ" sheetId="159" r:id="rId14"/>
    <sheet name="БЛОК 5_ИПТ_Карточки" sheetId="160" r:id="rId15"/>
    <sheet name="БЛОК 5_Платежные карты_прдо (2" sheetId="118" state="hidden"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_xlnm._FilterDatabase" localSheetId="1" hidden="1">'БЛОК 1_ФЛ'!$A$4:$I$196</definedName>
    <definedName name="_xlnm._FilterDatabase" localSheetId="2" hidden="1">'БЛОК 2_ЮЛ'!$A$4:$C$419</definedName>
    <definedName name="_xlnm._FilterDatabase" localSheetId="4" hidden="1">'БЛОК 3_ЦБ и Кастоди'!$A$4:$J$4</definedName>
    <definedName name="_xlnm._FilterDatabase" localSheetId="5" hidden="1">'БЛОК 4_Приват банкинг'!#REF!</definedName>
    <definedName name="_xlnm._FilterDatabase" localSheetId="14" hidden="1">'БЛОК 5_ИПТ_Карточки'!$A$1:$E$15</definedName>
    <definedName name="_xlnm._FilterDatabase" localSheetId="15" hidden="1">'БЛОК 5_Платежные карты_прдо (2'!$A$3:$K$705</definedName>
    <definedName name="ezhcom">[1]data!$B$16</definedName>
    <definedName name="i_n">[1]калькулятор!$B$9</definedName>
    <definedName name="Lsrok">[1]калькулятор!$B$41</definedName>
    <definedName name="pokazatel1">[1]аннуитет!$H$2</definedName>
    <definedName name="pokazatel2">[1]аннуитет!$H$7</definedName>
    <definedName name="srokD">[1]data!$G$14</definedName>
    <definedName name="_xlnm.Print_Area" localSheetId="1">'БЛОК 1_ФЛ'!$A$1:$C$262</definedName>
    <definedName name="_xlnm.Print_Area" localSheetId="3">'БЛОК 2_Эквайринг_эл.деньги'!$A$1:$I$48</definedName>
    <definedName name="_xlnm.Print_Area" localSheetId="2">'БЛОК 2_ЮЛ'!$A$1:$C$444</definedName>
    <definedName name="_xlnm.Print_Area" localSheetId="4">'БЛОК 3_ЦБ и Кастоди'!$A$1:$C$56</definedName>
    <definedName name="_xlnm.Print_Area" localSheetId="5">'БЛОК 4_Приват банкинг'!$A$1:$C$163</definedName>
    <definedName name="_xlnm.Print_Area" localSheetId="14">'БЛОК 5_ИПТ_Карточки'!$A$1:$D$15</definedName>
    <definedName name="_xlnm.Print_Area" localSheetId="8">'БЛОК 5_Карты для Affluent'!$A$1:$C$74</definedName>
    <definedName name="_xlnm.Print_Area" localSheetId="7">'БЛОК 5_Карты для ФЛ'!$A$1:$N$111</definedName>
    <definedName name="_xlnm.Print_Area" localSheetId="9">'БЛОК 5_Карты для ФЛ (архив)'!$A$1:$Q$92</definedName>
    <definedName name="_xlnm.Print_Area" localSheetId="13">'БЛОК 5_Карты для ЮЛ'!$A$1:$F$262</definedName>
    <definedName name="_xlnm.Print_Area" localSheetId="11">'БЛОК 5_Карты других банков'!$A$1:$C$29</definedName>
    <definedName name="_xlnm.Print_Area" localSheetId="12">'БЛОК 5_Карты Приват-банкинга'!$A$1:$E$132</definedName>
    <definedName name="_xlnm.Print_Area" localSheetId="15">'БЛОК 5_Платежные карты_прдо (2'!$A$1:$J$705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4" i="120" l="1"/>
  <c r="E80" i="120" l="1"/>
  <c r="E78" i="120"/>
  <c r="E73" i="120"/>
  <c r="E71" i="120"/>
  <c r="E66" i="120"/>
  <c r="E58" i="120"/>
  <c r="E57" i="120"/>
  <c r="E59" i="120" s="1"/>
  <c r="E64" i="120"/>
  <c r="E52" i="120" l="1"/>
  <c r="E51" i="120"/>
  <c r="E50" i="120"/>
  <c r="E43" i="120"/>
  <c r="E46" i="120"/>
  <c r="E41" i="120" l="1"/>
  <c r="E40" i="120"/>
  <c r="E44" i="120" l="1"/>
  <c r="E36" i="120"/>
  <c r="E35" i="120"/>
  <c r="E34" i="120"/>
  <c r="E32" i="120" l="1"/>
  <c r="E27" i="120"/>
  <c r="E8" i="120" l="1"/>
  <c r="D29" i="117" l="1"/>
  <c r="D30" i="117"/>
  <c r="D45" i="117"/>
  <c r="D32" i="117" l="1"/>
  <c r="D25" i="117" l="1"/>
  <c r="D26" i="117" l="1"/>
  <c r="D27" i="117" l="1"/>
  <c r="D38" i="117" l="1"/>
  <c r="D42" i="117" l="1"/>
  <c r="D39" i="117" l="1"/>
  <c r="D44" i="117" l="1"/>
  <c r="D40" i="117" l="1"/>
  <c r="D52" i="117" l="1"/>
  <c r="D51" i="117"/>
  <c r="D50" i="117"/>
  <c r="D48" i="117" l="1"/>
  <c r="D43" i="117" l="1"/>
  <c r="E212" i="120" l="1"/>
  <c r="E211" i="120"/>
  <c r="E210" i="120"/>
  <c r="E208" i="120"/>
  <c r="E207" i="120"/>
  <c r="E206" i="120"/>
  <c r="E205" i="120"/>
  <c r="E204" i="120"/>
  <c r="E186" i="120"/>
  <c r="E183" i="120"/>
  <c r="E179" i="120"/>
  <c r="E174" i="120"/>
  <c r="E173" i="120"/>
  <c r="E172" i="120"/>
  <c r="E168" i="120"/>
  <c r="E158" i="120"/>
  <c r="E157" i="120"/>
  <c r="E156" i="120"/>
  <c r="E153" i="120"/>
  <c r="E150" i="120"/>
  <c r="E149" i="120"/>
  <c r="E103" i="120"/>
  <c r="E102" i="120"/>
  <c r="E99" i="120"/>
  <c r="E98" i="120"/>
  <c r="E97" i="120"/>
  <c r="E14" i="120"/>
  <c r="E11" i="120"/>
  <c r="C346" i="120" l="1"/>
  <c r="A702" i="118"/>
  <c r="A701" i="118"/>
  <c r="A700" i="118"/>
  <c r="A699" i="118"/>
  <c r="A698" i="118"/>
  <c r="A697" i="118"/>
  <c r="A696" i="118"/>
  <c r="A695" i="118"/>
  <c r="A694" i="118"/>
  <c r="A693" i="118"/>
  <c r="A692" i="118"/>
  <c r="A691" i="118"/>
  <c r="A690" i="118"/>
  <c r="A689" i="118"/>
  <c r="A688" i="118"/>
  <c r="A687" i="118"/>
  <c r="A686" i="118"/>
  <c r="A685" i="118"/>
  <c r="A684" i="118"/>
  <c r="A683" i="118"/>
  <c r="A682" i="118"/>
  <c r="A681" i="118"/>
  <c r="A680" i="118"/>
  <c r="A679" i="118"/>
  <c r="A678" i="118"/>
  <c r="A677" i="118"/>
  <c r="A676" i="118"/>
  <c r="A675" i="118"/>
  <c r="A674" i="118"/>
  <c r="A673" i="118"/>
  <c r="A672" i="118"/>
  <c r="A671" i="118"/>
  <c r="A670" i="118"/>
  <c r="A669" i="118"/>
  <c r="A668" i="118"/>
  <c r="A667" i="118"/>
  <c r="A666" i="118"/>
  <c r="A665" i="118"/>
  <c r="A664" i="118"/>
  <c r="A663" i="118"/>
  <c r="A662" i="118"/>
  <c r="A661" i="118"/>
  <c r="A660" i="118"/>
  <c r="A659" i="118"/>
  <c r="A658" i="118"/>
  <c r="A657" i="118"/>
  <c r="A656" i="118"/>
  <c r="A655" i="118"/>
  <c r="A654" i="118"/>
  <c r="A653" i="118"/>
  <c r="A652" i="118"/>
  <c r="A651" i="118"/>
  <c r="A650" i="118"/>
  <c r="A649" i="118"/>
  <c r="A648" i="118"/>
  <c r="A647" i="118"/>
  <c r="A646" i="118"/>
  <c r="A645" i="118"/>
  <c r="A644" i="118"/>
  <c r="A643" i="118"/>
  <c r="A642" i="118"/>
  <c r="A641" i="118"/>
  <c r="A640" i="118"/>
  <c r="A639" i="118"/>
  <c r="A638" i="118"/>
  <c r="A637" i="118"/>
  <c r="A636" i="118"/>
  <c r="A635" i="118"/>
  <c r="A634" i="118"/>
  <c r="A633" i="118"/>
  <c r="A632" i="118"/>
  <c r="A631" i="118"/>
  <c r="A630" i="118"/>
  <c r="A629" i="118"/>
  <c r="A628" i="118"/>
  <c r="A627" i="118"/>
  <c r="A626" i="118"/>
  <c r="A625" i="118"/>
  <c r="A624" i="118"/>
  <c r="A623" i="118"/>
  <c r="A622" i="118"/>
  <c r="A621" i="118"/>
  <c r="A620" i="118"/>
  <c r="A619" i="118"/>
  <c r="A618" i="118"/>
  <c r="A617" i="118"/>
  <c r="A616" i="118"/>
  <c r="A615" i="118"/>
  <c r="A614" i="118"/>
  <c r="A613" i="118"/>
  <c r="A612" i="118"/>
  <c r="A611" i="118"/>
  <c r="A610" i="118"/>
  <c r="A609" i="118"/>
  <c r="A608" i="118"/>
  <c r="A607" i="118"/>
  <c r="A606" i="118"/>
  <c r="A605" i="118"/>
  <c r="A604" i="118"/>
  <c r="A603" i="118"/>
  <c r="A602" i="118"/>
  <c r="A601" i="118"/>
  <c r="A600" i="118"/>
  <c r="A599" i="118"/>
  <c r="A598" i="118"/>
  <c r="A597" i="118"/>
  <c r="A596" i="118"/>
  <c r="A595" i="118"/>
  <c r="A594" i="118"/>
  <c r="A593" i="118"/>
  <c r="A592" i="118"/>
  <c r="A591" i="118"/>
  <c r="A590" i="118"/>
  <c r="A589" i="118"/>
  <c r="A588" i="118"/>
  <c r="A587" i="118"/>
  <c r="A586" i="118"/>
  <c r="A585" i="118"/>
  <c r="A584" i="118"/>
  <c r="A583" i="118"/>
  <c r="A582" i="118"/>
  <c r="A581" i="118"/>
  <c r="A580" i="118"/>
  <c r="A579" i="118"/>
  <c r="A578" i="118"/>
  <c r="A577" i="118"/>
  <c r="A576" i="118"/>
  <c r="A575" i="118"/>
  <c r="A574" i="118"/>
  <c r="A573" i="118"/>
  <c r="A572" i="118"/>
  <c r="A571" i="118"/>
  <c r="A570" i="118"/>
  <c r="A569" i="118"/>
  <c r="A568" i="118"/>
  <c r="A567" i="118"/>
  <c r="A566" i="118"/>
  <c r="A565" i="118"/>
  <c r="A564" i="118"/>
  <c r="A563" i="118"/>
  <c r="A562" i="118"/>
  <c r="A561" i="118"/>
  <c r="A560" i="118"/>
  <c r="A559" i="118"/>
  <c r="A558" i="118"/>
  <c r="A557" i="118"/>
  <c r="A556" i="118"/>
  <c r="A555" i="118"/>
  <c r="A554" i="118"/>
  <c r="A553" i="118"/>
  <c r="A552" i="118"/>
  <c r="A551" i="118"/>
  <c r="A550" i="118"/>
  <c r="A549" i="118"/>
  <c r="A548" i="118"/>
  <c r="A547" i="118"/>
  <c r="A546" i="118"/>
  <c r="A545" i="118"/>
  <c r="A544" i="118"/>
  <c r="A543" i="118"/>
  <c r="A542" i="118"/>
  <c r="A541" i="118"/>
  <c r="A540" i="118"/>
  <c r="A539" i="118"/>
  <c r="A538" i="118"/>
  <c r="A537" i="118"/>
  <c r="A536" i="118"/>
  <c r="A535" i="118"/>
  <c r="A534" i="118"/>
  <c r="A533" i="118"/>
  <c r="A532" i="118"/>
  <c r="A531" i="118"/>
  <c r="A530" i="118"/>
  <c r="A529" i="118"/>
  <c r="A528" i="118"/>
  <c r="A527" i="118"/>
  <c r="A526" i="118"/>
  <c r="A525" i="118"/>
  <c r="A524" i="118"/>
  <c r="A523" i="118"/>
  <c r="A522" i="118"/>
  <c r="A521" i="118"/>
  <c r="A520" i="118"/>
  <c r="A519" i="118"/>
  <c r="A518" i="118"/>
  <c r="A517" i="118"/>
  <c r="A516" i="118"/>
  <c r="A515" i="118"/>
  <c r="A514" i="118"/>
  <c r="A513" i="118"/>
  <c r="A512" i="118"/>
  <c r="A511" i="118"/>
  <c r="A510" i="118"/>
  <c r="A509" i="118"/>
  <c r="A508" i="118"/>
  <c r="A507" i="118"/>
  <c r="A506" i="118"/>
  <c r="A505" i="118"/>
  <c r="A504" i="118"/>
  <c r="A503" i="118"/>
  <c r="A502" i="118"/>
  <c r="A501" i="118"/>
  <c r="A500" i="118"/>
  <c r="A499" i="118"/>
  <c r="A498" i="118"/>
  <c r="A497" i="118"/>
  <c r="A496" i="118"/>
  <c r="A495" i="118"/>
  <c r="A494" i="118"/>
  <c r="A493" i="118"/>
  <c r="A492" i="118"/>
  <c r="A491" i="118"/>
  <c r="A490" i="118"/>
  <c r="A489" i="118"/>
  <c r="A488" i="118"/>
  <c r="A487" i="118"/>
  <c r="A486" i="118"/>
  <c r="A485" i="118"/>
  <c r="A484" i="118"/>
  <c r="A483" i="118"/>
  <c r="A482" i="118"/>
  <c r="A481" i="118"/>
  <c r="A480" i="118"/>
  <c r="A479" i="118"/>
  <c r="A478" i="118"/>
  <c r="A477" i="118"/>
  <c r="A476" i="118"/>
  <c r="A475" i="118"/>
  <c r="A474" i="118"/>
  <c r="A473" i="118"/>
  <c r="A472" i="118"/>
  <c r="A471" i="118"/>
  <c r="A470" i="118"/>
  <c r="A469" i="118"/>
  <c r="A468" i="118"/>
  <c r="A467" i="118"/>
  <c r="A466" i="118"/>
  <c r="A465" i="118"/>
  <c r="A464" i="118"/>
  <c r="A463" i="118"/>
  <c r="A462" i="118"/>
  <c r="A461" i="118"/>
  <c r="A460" i="118"/>
  <c r="A459" i="118"/>
  <c r="A458" i="118"/>
  <c r="A457" i="118"/>
  <c r="A456" i="118"/>
  <c r="A455" i="118"/>
  <c r="A454" i="118"/>
  <c r="A453" i="118"/>
  <c r="A452" i="118"/>
  <c r="A451" i="118"/>
  <c r="A450" i="118"/>
  <c r="A449" i="118"/>
  <c r="A448" i="118"/>
  <c r="A447" i="118"/>
  <c r="A446" i="118"/>
  <c r="A445" i="118"/>
  <c r="A444" i="118"/>
  <c r="A443" i="118"/>
  <c r="A442" i="118"/>
  <c r="A441" i="118"/>
  <c r="A440" i="118"/>
  <c r="A439" i="118"/>
  <c r="A438" i="118"/>
  <c r="A437" i="118"/>
  <c r="A436" i="118"/>
  <c r="A435" i="118"/>
  <c r="A434" i="118"/>
  <c r="A433" i="118"/>
  <c r="A432" i="118"/>
  <c r="A431" i="118"/>
  <c r="A430" i="118"/>
  <c r="A429" i="118"/>
  <c r="A428" i="118"/>
  <c r="A427" i="118"/>
  <c r="A426" i="118"/>
  <c r="A425" i="118"/>
  <c r="A424" i="118"/>
  <c r="A423" i="118"/>
  <c r="A422" i="118"/>
  <c r="A421" i="118"/>
  <c r="A420" i="118"/>
  <c r="A419" i="118"/>
  <c r="A418" i="118"/>
  <c r="A417" i="118"/>
  <c r="A416" i="118"/>
  <c r="A415" i="118"/>
  <c r="A414" i="118"/>
  <c r="A413" i="118"/>
  <c r="A412" i="118"/>
  <c r="A411" i="118"/>
  <c r="A410" i="118"/>
  <c r="A409" i="118"/>
  <c r="A408" i="118"/>
  <c r="A407" i="118"/>
  <c r="A406" i="118"/>
  <c r="A405" i="118"/>
  <c r="A404" i="118"/>
  <c r="A403" i="118"/>
  <c r="A402" i="118"/>
  <c r="A401" i="118"/>
  <c r="A400" i="118"/>
  <c r="A399" i="118"/>
  <c r="A398" i="118"/>
  <c r="A397" i="118"/>
  <c r="A396" i="118"/>
  <c r="A395" i="118"/>
  <c r="A394" i="118"/>
  <c r="A393" i="118"/>
  <c r="A392" i="118"/>
  <c r="A391" i="118"/>
  <c r="A390" i="118"/>
  <c r="A389" i="118"/>
  <c r="A388" i="118"/>
  <c r="A387" i="118"/>
  <c r="A386" i="118"/>
  <c r="A385" i="118"/>
  <c r="A384" i="118"/>
  <c r="A383" i="118"/>
  <c r="A382" i="118"/>
  <c r="A381" i="118"/>
  <c r="A380" i="118"/>
  <c r="A379" i="118"/>
  <c r="A378" i="118"/>
  <c r="A377" i="118"/>
  <c r="A376" i="118"/>
  <c r="A375" i="118"/>
  <c r="A374" i="118"/>
  <c r="A373" i="118"/>
  <c r="A372" i="118"/>
  <c r="A371" i="118"/>
  <c r="A370" i="118"/>
  <c r="A369" i="118"/>
  <c r="A368" i="118"/>
  <c r="A367" i="118"/>
  <c r="A366" i="118"/>
  <c r="A365" i="118"/>
  <c r="A364" i="118"/>
  <c r="A363" i="118"/>
  <c r="A362" i="118"/>
  <c r="A361" i="118"/>
  <c r="A360" i="118"/>
  <c r="A359" i="118"/>
  <c r="A358" i="118"/>
  <c r="A357" i="118"/>
  <c r="A356" i="118"/>
  <c r="A355" i="118"/>
  <c r="A354" i="118"/>
  <c r="A353" i="118"/>
  <c r="A352" i="118"/>
  <c r="A351" i="118"/>
  <c r="A350" i="118"/>
  <c r="A349" i="118"/>
  <c r="A348" i="118"/>
  <c r="A347" i="118"/>
  <c r="A346" i="118"/>
  <c r="A345" i="118"/>
  <c r="A344" i="118"/>
  <c r="A343" i="118"/>
  <c r="A342" i="118"/>
  <c r="A341" i="118"/>
  <c r="A340" i="118"/>
  <c r="A339" i="118"/>
  <c r="A338" i="118"/>
  <c r="A337" i="118"/>
  <c r="A336" i="118"/>
  <c r="A335" i="118"/>
  <c r="A334" i="118"/>
  <c r="A333" i="118"/>
  <c r="A332" i="118"/>
  <c r="A331" i="118"/>
  <c r="A330" i="118"/>
  <c r="A329" i="118"/>
  <c r="A328" i="118"/>
  <c r="A327" i="118"/>
  <c r="A326" i="118"/>
  <c r="A325" i="118"/>
  <c r="A324" i="118"/>
  <c r="A323" i="118"/>
  <c r="A322" i="118"/>
  <c r="A321" i="118"/>
  <c r="A320" i="118"/>
  <c r="A319" i="118"/>
  <c r="A318" i="118"/>
  <c r="A317" i="118"/>
  <c r="A316" i="118"/>
  <c r="A315" i="118"/>
  <c r="A314" i="118"/>
  <c r="A313" i="118"/>
  <c r="A312" i="118"/>
  <c r="A311" i="118"/>
  <c r="A310" i="118"/>
  <c r="A309" i="118"/>
  <c r="A308" i="118"/>
  <c r="A307" i="118"/>
  <c r="A306" i="118"/>
  <c r="A305" i="118"/>
  <c r="A304" i="118"/>
  <c r="A303" i="118"/>
  <c r="A302" i="118"/>
  <c r="A301" i="118"/>
  <c r="A300" i="118"/>
  <c r="A299" i="118"/>
  <c r="A298" i="118"/>
  <c r="A297" i="118"/>
  <c r="A296" i="118"/>
  <c r="A295" i="118"/>
  <c r="A294" i="118"/>
  <c r="A293" i="118"/>
  <c r="A292" i="118"/>
  <c r="A291" i="118"/>
  <c r="A290" i="118"/>
  <c r="A289" i="118"/>
  <c r="A288" i="118"/>
  <c r="A287" i="118"/>
  <c r="A286" i="118"/>
  <c r="A285" i="118"/>
  <c r="A284" i="118"/>
  <c r="A283" i="118"/>
  <c r="A282" i="118"/>
  <c r="A281" i="118"/>
  <c r="A280" i="118"/>
  <c r="A279" i="118"/>
  <c r="A278" i="118"/>
  <c r="A277" i="118"/>
  <c r="A276" i="118"/>
  <c r="A275" i="118"/>
  <c r="A274" i="118"/>
  <c r="A273" i="118"/>
  <c r="A272" i="118"/>
  <c r="A271" i="118"/>
  <c r="A270" i="118"/>
  <c r="A269" i="118"/>
  <c r="A268" i="118"/>
  <c r="A267" i="118"/>
  <c r="A266" i="118"/>
  <c r="A265" i="118"/>
  <c r="A264" i="118"/>
  <c r="A263" i="118"/>
  <c r="A262" i="118"/>
  <c r="A261" i="118"/>
  <c r="A260" i="118"/>
  <c r="A259" i="118"/>
  <c r="A258" i="118"/>
  <c r="A257" i="118"/>
  <c r="A256" i="118"/>
  <c r="A255" i="118"/>
  <c r="A254" i="118"/>
  <c r="A253" i="118"/>
  <c r="A252" i="118"/>
  <c r="A251" i="118"/>
  <c r="A250" i="118"/>
  <c r="A249" i="118"/>
  <c r="A248" i="118"/>
  <c r="A247" i="118"/>
  <c r="A246" i="118"/>
  <c r="A245" i="118"/>
  <c r="A244" i="118"/>
  <c r="A243" i="118"/>
  <c r="A242" i="118"/>
  <c r="A241" i="118"/>
  <c r="A240" i="118"/>
  <c r="A239" i="118"/>
  <c r="A238" i="118"/>
  <c r="A237" i="118"/>
  <c r="A236" i="118"/>
  <c r="A235" i="118"/>
  <c r="A234" i="118"/>
  <c r="A233" i="118"/>
  <c r="A232" i="118"/>
  <c r="A231" i="118"/>
  <c r="A230" i="118"/>
  <c r="A229" i="118"/>
  <c r="A228" i="118"/>
  <c r="A227" i="118"/>
  <c r="A226" i="118"/>
  <c r="A225" i="118"/>
  <c r="A224" i="118"/>
  <c r="A223" i="118"/>
  <c r="A222" i="118"/>
  <c r="A221" i="118"/>
  <c r="A220" i="118"/>
  <c r="A219" i="118"/>
  <c r="A218" i="118"/>
  <c r="A217" i="118"/>
  <c r="A216" i="118"/>
  <c r="A215" i="118"/>
  <c r="A214" i="118"/>
  <c r="A213" i="118"/>
  <c r="A212" i="118"/>
  <c r="A211" i="118"/>
  <c r="A210" i="118"/>
  <c r="A209" i="118"/>
  <c r="A208" i="118"/>
  <c r="A207" i="118"/>
  <c r="A206" i="118"/>
  <c r="A205" i="118"/>
  <c r="A204" i="118"/>
  <c r="A203" i="118"/>
  <c r="A202" i="118"/>
  <c r="A201" i="118"/>
  <c r="A200" i="118"/>
  <c r="A199" i="118"/>
  <c r="A198" i="118"/>
  <c r="A197" i="118"/>
  <c r="A196" i="118"/>
  <c r="A195" i="118"/>
  <c r="A194" i="118"/>
  <c r="A193" i="118"/>
  <c r="A192" i="118"/>
  <c r="A191" i="118"/>
  <c r="A190" i="118"/>
  <c r="A189" i="118"/>
  <c r="A188" i="118"/>
  <c r="A187" i="118"/>
  <c r="A186" i="118"/>
  <c r="A185" i="118"/>
  <c r="A184" i="118"/>
  <c r="A183" i="118"/>
  <c r="A182" i="118"/>
  <c r="A181" i="118"/>
  <c r="A180" i="118"/>
  <c r="A179" i="118"/>
  <c r="A178" i="118"/>
  <c r="A177" i="118"/>
  <c r="A176" i="118"/>
  <c r="A175" i="118"/>
  <c r="A174" i="118"/>
  <c r="A173" i="118"/>
  <c r="A172" i="118"/>
  <c r="A171" i="118"/>
  <c r="A170" i="118"/>
  <c r="A169" i="118"/>
  <c r="A168" i="118"/>
  <c r="A167" i="118"/>
  <c r="A166" i="118"/>
  <c r="A165" i="118"/>
  <c r="A164" i="118"/>
  <c r="A163" i="118"/>
  <c r="A162" i="118"/>
  <c r="A161" i="118"/>
  <c r="A160" i="118"/>
  <c r="A159" i="118"/>
  <c r="A158" i="118"/>
  <c r="A157" i="118"/>
  <c r="A156" i="118"/>
  <c r="A155" i="118"/>
  <c r="A154" i="118"/>
  <c r="A153" i="118"/>
  <c r="A152" i="118"/>
  <c r="A151" i="118"/>
  <c r="A150" i="118"/>
  <c r="A149" i="118"/>
  <c r="A148" i="118"/>
  <c r="A147" i="118"/>
  <c r="A146" i="118"/>
  <c r="A145" i="118"/>
  <c r="A144" i="118"/>
  <c r="A143" i="118"/>
  <c r="A142" i="118"/>
  <c r="A141" i="118"/>
  <c r="A140" i="118"/>
  <c r="A139" i="118"/>
  <c r="A138" i="118"/>
  <c r="A137" i="118"/>
  <c r="A136" i="118"/>
  <c r="A135" i="118"/>
  <c r="A134" i="118"/>
  <c r="A133" i="118"/>
  <c r="A132" i="118"/>
  <c r="A131" i="118"/>
  <c r="A130" i="118"/>
  <c r="A129" i="118"/>
  <c r="A128" i="118"/>
  <c r="A127" i="118"/>
  <c r="A126" i="118"/>
  <c r="A125" i="118"/>
  <c r="A124" i="118"/>
  <c r="A123" i="118"/>
  <c r="A122" i="118"/>
  <c r="A121" i="118"/>
  <c r="A120" i="118"/>
  <c r="A119" i="118"/>
  <c r="A118" i="118"/>
  <c r="A117" i="118"/>
  <c r="A116" i="118"/>
  <c r="A115" i="118"/>
  <c r="A114" i="118"/>
  <c r="A113" i="118"/>
  <c r="A112" i="118"/>
  <c r="A111" i="118"/>
  <c r="A110" i="118"/>
  <c r="A109" i="118"/>
  <c r="A108" i="118"/>
  <c r="A107" i="118"/>
  <c r="A106" i="118"/>
  <c r="A105" i="118"/>
  <c r="A104" i="118"/>
  <c r="A103" i="118"/>
  <c r="A102" i="118"/>
  <c r="A101" i="118"/>
  <c r="A100" i="118"/>
  <c r="A99" i="118"/>
  <c r="A98" i="118"/>
  <c r="A97" i="118"/>
  <c r="A96" i="118"/>
  <c r="A95" i="118"/>
  <c r="A94" i="118"/>
  <c r="A93" i="118"/>
  <c r="A92" i="118"/>
  <c r="A91" i="118"/>
  <c r="A90" i="118"/>
  <c r="A89" i="118"/>
  <c r="A88" i="118"/>
  <c r="A87" i="118"/>
  <c r="A86" i="118"/>
  <c r="A85" i="118"/>
  <c r="A84" i="118"/>
  <c r="A83" i="118"/>
  <c r="A82" i="118"/>
  <c r="A81" i="118"/>
  <c r="A80" i="118"/>
  <c r="A79" i="118"/>
  <c r="A78" i="118"/>
  <c r="A77" i="118"/>
  <c r="A76" i="118"/>
  <c r="A75" i="118"/>
  <c r="A74" i="118"/>
  <c r="A73" i="118"/>
  <c r="A72" i="118"/>
  <c r="A71" i="118"/>
  <c r="A70" i="118"/>
  <c r="A69" i="118"/>
  <c r="A68" i="118"/>
  <c r="A67" i="118"/>
  <c r="A66" i="118"/>
  <c r="A65" i="118"/>
  <c r="A64" i="118"/>
  <c r="A63" i="118"/>
  <c r="A62" i="118"/>
  <c r="A61" i="118"/>
  <c r="A60" i="118"/>
  <c r="A59" i="118"/>
  <c r="A58" i="118"/>
  <c r="A57" i="118"/>
  <c r="A56" i="118"/>
  <c r="A55" i="118"/>
  <c r="A54" i="118"/>
  <c r="A53" i="118"/>
  <c r="A52" i="118"/>
  <c r="A51" i="118"/>
  <c r="A50" i="118"/>
  <c r="A49" i="118"/>
  <c r="A48" i="118"/>
  <c r="A47" i="118"/>
  <c r="A46" i="118"/>
  <c r="A45" i="118"/>
  <c r="A44" i="118"/>
  <c r="A43" i="118"/>
  <c r="A42" i="118"/>
  <c r="A41" i="118"/>
  <c r="A40" i="118"/>
  <c r="A39" i="118"/>
  <c r="A38" i="118"/>
  <c r="A37" i="118"/>
  <c r="A34" i="118"/>
  <c r="A33" i="118"/>
  <c r="A26" i="118"/>
  <c r="A22" i="118"/>
  <c r="A19" i="118"/>
  <c r="A18" i="118"/>
  <c r="A17" i="118"/>
  <c r="A16" i="118"/>
  <c r="A8" i="118"/>
  <c r="A7" i="118"/>
  <c r="A6" i="118"/>
  <c r="A4" i="118"/>
</calcChain>
</file>

<file path=xl/sharedStrings.xml><?xml version="1.0" encoding="utf-8"?>
<sst xmlns="http://schemas.openxmlformats.org/spreadsheetml/2006/main" count="7126" uniqueCount="3019">
  <si>
    <t>24% годовых</t>
  </si>
  <si>
    <t>2 000 тенге</t>
  </si>
  <si>
    <t>200 тенге</t>
  </si>
  <si>
    <t>15 500 тенге</t>
  </si>
  <si>
    <t>2 100 тенге (ежемесячно)</t>
  </si>
  <si>
    <t>16 000 тенге</t>
  </si>
  <si>
    <t>18 000 тенге</t>
  </si>
  <si>
    <t>50 тенге</t>
  </si>
  <si>
    <t>2 500 тенге</t>
  </si>
  <si>
    <t>5000 тенге</t>
  </si>
  <si>
    <t>3 000 тенге</t>
  </si>
  <si>
    <t>1 550 тенге</t>
  </si>
  <si>
    <t>1 000 тенге</t>
  </si>
  <si>
    <t>5 000 тенге</t>
  </si>
  <si>
    <t>3 500 тенге</t>
  </si>
  <si>
    <t>1,5% от суммы (min 200 тенге)</t>
  </si>
  <si>
    <t>1,5% от суммы (min 350 тенге)</t>
  </si>
  <si>
    <t>- в тенге</t>
  </si>
  <si>
    <t>15% годовых</t>
  </si>
  <si>
    <t>- в долларах США/Евро</t>
  </si>
  <si>
    <t>20% годовых</t>
  </si>
  <si>
    <t>300 тенге</t>
  </si>
  <si>
    <t>0,3% от суммы</t>
  </si>
  <si>
    <t xml:space="preserve">1 000 тенге </t>
  </si>
  <si>
    <t>1500 тенге</t>
  </si>
  <si>
    <t>-</t>
  </si>
  <si>
    <t>Операции в национальной валюте</t>
  </si>
  <si>
    <t>Операции в иностранной валюте</t>
  </si>
  <si>
    <t>- дополнительная</t>
  </si>
  <si>
    <t>- дополнительная, за каждый месяц, предшествующий двум последним календарным месяцам</t>
  </si>
  <si>
    <t>- без занесения в международный стоп-лист</t>
  </si>
  <si>
    <t>- с занесением в международный стоп-лист</t>
  </si>
  <si>
    <t>10% от суммы</t>
  </si>
  <si>
    <t>- сеть ПЦ АО "Народный Банк"</t>
  </si>
  <si>
    <t>Бесплатно</t>
  </si>
  <si>
    <t xml:space="preserve">по курсу, установленному банком на день проведения операции </t>
  </si>
  <si>
    <t>500 тенге</t>
  </si>
  <si>
    <t>1% от суммы</t>
  </si>
  <si>
    <t>Комиссия за обслуживание займа</t>
  </si>
  <si>
    <t>- на страховой депозит</t>
  </si>
  <si>
    <t>465 тенге</t>
  </si>
  <si>
    <t>250 тенге</t>
  </si>
  <si>
    <t>100 тенге</t>
  </si>
  <si>
    <t xml:space="preserve">0,8% от суммы </t>
  </si>
  <si>
    <t>0,2% от суммы</t>
  </si>
  <si>
    <t>Примечание:</t>
  </si>
  <si>
    <t>1 500 тенге</t>
  </si>
  <si>
    <t>1000 тенге</t>
  </si>
  <si>
    <t>бесплатно</t>
  </si>
  <si>
    <t xml:space="preserve">200 тенге </t>
  </si>
  <si>
    <t>- ежемесячная</t>
  </si>
  <si>
    <t>- наличными</t>
  </si>
  <si>
    <t>по счету, выставленному организацией, обслуживающей ИБС.</t>
  </si>
  <si>
    <t>10 000 тенге</t>
  </si>
  <si>
    <t>- первый год обслуживания;</t>
  </si>
  <si>
    <t>- перечислением при зарплатном проекте (уплачивается предприятием/организацией)</t>
  </si>
  <si>
    <t>иностранная валюта</t>
  </si>
  <si>
    <t xml:space="preserve"> - при возврате суммы вклада, ранее являвшейся обеспечением обязательств по кредиту.</t>
  </si>
  <si>
    <t>не предусмотрено</t>
  </si>
  <si>
    <t>0 тенге</t>
  </si>
  <si>
    <t>0,9% от суммы</t>
  </si>
  <si>
    <t>2 000 тенге (ежемесячно)</t>
  </si>
  <si>
    <t>Visa Classic Unembossed</t>
  </si>
  <si>
    <t>- второй и последующий годы;</t>
  </si>
  <si>
    <t>запрещено</t>
  </si>
  <si>
    <t>40 000 тенге</t>
  </si>
  <si>
    <t>В долларах США</t>
  </si>
  <si>
    <t>В евро</t>
  </si>
  <si>
    <t>В российских рублях</t>
  </si>
  <si>
    <t>0,3 % от суммы</t>
  </si>
  <si>
    <t>Замена карты по просьбе держателя карты или выпуск новой карты взамен утерянной/украденной</t>
  </si>
  <si>
    <t xml:space="preserve">Замена карты по инициативе Банка </t>
  </si>
  <si>
    <t>Получение наличных денег в кассе через POS-терминал:</t>
  </si>
  <si>
    <t>Дополнительная комиссия за получение наличных денег за счет кредитного лимита через POS-терминал или банкомат:</t>
  </si>
  <si>
    <t>Оплата товаров и услуг на предприятиях торговли и сервиса:</t>
  </si>
  <si>
    <t>Дополнительная комиссия за оплату товаров и услуг, проведение различных платежей за счет кредитного лимита</t>
  </si>
  <si>
    <t>Запрос информации о последних 10 операциях:</t>
  </si>
  <si>
    <t>4 200 тенге (ежемесячно)</t>
  </si>
  <si>
    <t>500 тенге*</t>
  </si>
  <si>
    <t>1 500 тенге*</t>
  </si>
  <si>
    <t>1 000 тенге*</t>
  </si>
  <si>
    <t>5 000 тенге*</t>
  </si>
  <si>
    <t>200 тенге*</t>
  </si>
  <si>
    <t>Запрос информации о последних 10 операциях</t>
  </si>
  <si>
    <t>ежемесячная:</t>
  </si>
  <si>
    <t>дополнительная:</t>
  </si>
  <si>
    <t>дополнительная, за каждый месяц, предшествующий двум последним календарным месяцам:</t>
  </si>
  <si>
    <t>Full</t>
  </si>
  <si>
    <t>Light</t>
  </si>
  <si>
    <t>Получение наличных денег в банкомате:</t>
  </si>
  <si>
    <t>Запрос баланса с помощью банкомата или POS-терминала:</t>
  </si>
  <si>
    <t>Перевод денег со счета:</t>
  </si>
  <si>
    <t>Расходы за счет  отправителя средств (OUR):</t>
  </si>
  <si>
    <t>Вид платежной карты</t>
  </si>
  <si>
    <t>- перечислением из других банков</t>
  </si>
  <si>
    <t>- сеть других банков</t>
  </si>
  <si>
    <t xml:space="preserve"> - сеть других банков</t>
  </si>
  <si>
    <t>- перечислением  из других банков</t>
  </si>
  <si>
    <t>срочный выпуск карты</t>
  </si>
  <si>
    <t>для филиалов (до 3 рабочих дней)</t>
  </si>
  <si>
    <t>для отделений (до 6 рабочих дней)</t>
  </si>
  <si>
    <t>Расходы за счет отправителя средств (OUR):</t>
  </si>
  <si>
    <t>Расходы за счет бенефициара (BEN) (комиссии банка-отправителя оплачиваются за счет отправителя, комиссия банка-корреспондента и других банков оплачиваются за счет бенефициара) (за исключением переводов в российских рублях):</t>
  </si>
  <si>
    <t>** Cписание комиссии со счетов, открытых в иностранной валюте производится в тенге по учетному курсу на день оплаты</t>
  </si>
  <si>
    <t>- в пользу  клиентов других банков в национальной валюте</t>
  </si>
  <si>
    <t>- в пользу  клиентов других банков в иностранной валюте</t>
  </si>
  <si>
    <t>Visa Infinite</t>
  </si>
  <si>
    <t>- предоставление письменной информации по счету, по запросу клиента (с учетом НДС)</t>
  </si>
  <si>
    <t>- в пользу клиентов других банков в национальной валюте</t>
  </si>
  <si>
    <t>- в пользу клиентов других банков в иностранной валюте</t>
  </si>
  <si>
    <t>- предоставление письменной информации по счету, по запросу клиента  (с учетом НДС)</t>
  </si>
  <si>
    <t>Оплата стоимости сертификата по  договору страхования путешественников от имени страховой организации (для карт вне пакета)</t>
  </si>
  <si>
    <t xml:space="preserve"> - сеть АО "Евразийский банк"</t>
  </si>
  <si>
    <t>300 тенге в день *</t>
  </si>
  <si>
    <t>15 000 тенге *</t>
  </si>
  <si>
    <t>3 900 тенге</t>
  </si>
  <si>
    <t>Евразия Классический</t>
  </si>
  <si>
    <t>Евразия Лояльный</t>
  </si>
  <si>
    <t>Евразия Коммерческий</t>
  </si>
  <si>
    <t>3800 тенге</t>
  </si>
  <si>
    <t>29% годовых</t>
  </si>
  <si>
    <t>27% годовых</t>
  </si>
  <si>
    <t xml:space="preserve">До 50 календарных дней </t>
  </si>
  <si>
    <t>- на остаток денег по счету карты</t>
  </si>
  <si>
    <t xml:space="preserve"> - Комиссия за годовое обслуживание списывается за счет средств кредитного лимита автоматически  в момент проведения первой операции с использованием PIN-кода;</t>
  </si>
  <si>
    <t xml:space="preserve"> - Льготный период - период  от даты возникновения задолженности  до даты окончания платежного периода, в течение которого вознаграждение за пользование кредитом не начисляется и не взимается, при условии погашения общей задолженности, рассчитанной  на расчетную дату, до даты окончания платежного периода. Льготный период распространяется на операции:  оплата товаров и услуг на предприятиях торговли и сервиса, проведение платежей посредством банкомата, казино;  проведение таможенных платежей.</t>
  </si>
  <si>
    <t>- в пользу  клиентов других банков через систему дистанционного обслуживания Смартбанк в национальной/иностранной валюте</t>
  </si>
  <si>
    <t>- в сети банкоматов всех БВУ на территории РК (свыше 300 000 тенге в течении календарного месяца)</t>
  </si>
  <si>
    <t>- в сети банкоматов за пределами РК</t>
  </si>
  <si>
    <t>- дополнительная (от последних 6 календарных до последних 24 календарных месяцев)</t>
  </si>
  <si>
    <t>- архивная (за каждый месяц, превышающий 24 последних календарных месяцев)</t>
  </si>
  <si>
    <t>2,5%+50 тенге</t>
  </si>
  <si>
    <t>1,5% от суммы, мин. 350 тенге</t>
  </si>
  <si>
    <t>- сеть АО "Евразийский банк"</t>
  </si>
  <si>
    <t>- в долларах США/евро</t>
  </si>
  <si>
    <t>- сеть других банков за пределами РК</t>
  </si>
  <si>
    <t>- сеть АО "Евразийский банк", тенге</t>
  </si>
  <si>
    <t>в пользу клиентов АО "Евразийский банк":</t>
  </si>
  <si>
    <t>в пользу клиентов АО "Евразийский банк" по длительным поручениям:</t>
  </si>
  <si>
    <t>в пользу клиентов других банков в национальной валюте:</t>
  </si>
  <si>
    <t>в пользу клиентов других банков в иностранной валюте:</t>
  </si>
  <si>
    <t xml:space="preserve">3,5% от суммы, мин. 500 тенге </t>
  </si>
  <si>
    <t>'- в пользу  клиентов АО "Евразийский банк" через отделения Банка</t>
  </si>
  <si>
    <t>''- в пользу  клиентов АО "Евразийский банк" по длительным поручениям</t>
  </si>
  <si>
    <t>- в пользу  клиентов АО "Евразийский банк" через систему дистанционного обслуживания Смартбанк</t>
  </si>
  <si>
    <t>3,5% от суммы, мин. 1000 тенге</t>
  </si>
  <si>
    <t>3,5% от суммы, мин. 500 тенге</t>
  </si>
  <si>
    <t xml:space="preserve"> - Все комиссии списываются из средств кредитного лимита автоматически;</t>
  </si>
  <si>
    <t>- в пользу клиентов АО "Евразийский банк" через отделения Банка</t>
  </si>
  <si>
    <t>- в пользу клиентов АО "Евразийский банк" по длительным поручениям</t>
  </si>
  <si>
    <t>- в сети банкоматов всех БВУ на территории РК (до 300 000 тенге включительно в течении календарного месяца)</t>
  </si>
  <si>
    <t xml:space="preserve">1,5% от суммы, мин. 350 тенге </t>
  </si>
  <si>
    <t>'- в пользу клиентов АО "Евразийский банк" через отделения Банка</t>
  </si>
  <si>
    <t>''- в пользу клиентов АО "Евразийский банк" по длительным поручениям</t>
  </si>
  <si>
    <t>по основной карте:</t>
  </si>
  <si>
    <t>по дополнительной карте</t>
  </si>
  <si>
    <t>8% от суммы основного долга + начисленное вознаграждение, но не менее 2 000 тенге</t>
  </si>
  <si>
    <t>8% от суммы основного долга + начисленное вознаграждение, но не менее    2 000 тенге</t>
  </si>
  <si>
    <t xml:space="preserve">1 500 тенге </t>
  </si>
  <si>
    <t>16 000 тенге</t>
  </si>
  <si>
    <t>17 600 тенге</t>
  </si>
  <si>
    <t>57 600 тенге</t>
  </si>
  <si>
    <t>12 800 тенге</t>
  </si>
  <si>
    <t>13 440 тенге</t>
  </si>
  <si>
    <t>14 400 тенге</t>
  </si>
  <si>
    <t>57 600 тенге</t>
  </si>
  <si>
    <t>Пакет "Vanilla"</t>
  </si>
  <si>
    <t>Пакет "Standard"</t>
  </si>
  <si>
    <t>Пакет "Premium"</t>
  </si>
  <si>
    <t>Пакет "Premium individual" **</t>
  </si>
  <si>
    <t>- ежемесячная оплата</t>
  </si>
  <si>
    <t>- для филиалов (до 3 рабочих дней)</t>
  </si>
  <si>
    <t>- для отделений (до 6 рабочих дней)</t>
  </si>
  <si>
    <t>2 000 тенге*</t>
  </si>
  <si>
    <t>- через отделения Банка</t>
  </si>
  <si>
    <t>1,5% от суммы</t>
  </si>
  <si>
    <t>- по основной карте (вне пакета)</t>
  </si>
  <si>
    <t>Visa Infinite – 57 600 тенге, VISA Platinum - 19 200 тенге</t>
  </si>
  <si>
    <t>Visa Infinite – 14 400 тенге, VISA Platinum – 14 400 тенге</t>
  </si>
  <si>
    <t>- по дополнительной карте (вне пакета)</t>
  </si>
  <si>
    <t>- в течение девяноста дней просрочки</t>
  </si>
  <si>
    <t>0,5% от суммы просроченного платежа, за каждый день просрочки</t>
  </si>
  <si>
    <t>- по истечении девяноста дней просрочки</t>
  </si>
  <si>
    <t>0,03% от суммы просроченного платежа за каждый день просрочки, но не более 10% от суммы выданного займа, за каждый год действия Договора</t>
  </si>
  <si>
    <t>- Комиссия за предоставление видеозаписи  по платежным картам  АО "Евразийский банк" (с учетом НДС)*</t>
  </si>
  <si>
    <t>1,2% от суммы</t>
  </si>
  <si>
    <t>- предоставление письменной информации по счету с использованием карты, по запросу клиента (с учетом НДС) *</t>
  </si>
  <si>
    <t>Возмещение расходов, связанных с предоставлением видеозаписи по платженым картам АО "Евразийский банк"(с учетом НДС)*</t>
  </si>
  <si>
    <t>В английских фунтах стерлингов</t>
  </si>
  <si>
    <t>Тарифы по продукту Кредитная карта " CashBack MotoGP Лояльный" соответствуют тарифам кредитной карты "Евразия Лояльный"</t>
  </si>
  <si>
    <t>0%, 0,1%, 0,15%, 0,20%, 025%, 0,30%, 035%, 0,40%, 0,45%, 0,50%, 0,55%, 0,60% 0,65%, 0,70%, 0,75%, 0,80%, 0,85%, 0,90%, 0,95%, 1%. от суммы</t>
  </si>
  <si>
    <t>Пакет "Gold"</t>
  </si>
  <si>
    <t>- сеть других банков за пределами РК  (до 300 000 тенге включительно в течении календарного месяца)</t>
  </si>
  <si>
    <t>- сеть других банков за пределами РК  (свыше 300 000 тенге включительно в течении календарного месяца)</t>
  </si>
  <si>
    <t>* с учетом НДС</t>
  </si>
  <si>
    <t>Перечень услуг</t>
  </si>
  <si>
    <t>Комиссия с физического лица</t>
  </si>
  <si>
    <t>через информационно-платежные терминалы, в тенге*</t>
  </si>
  <si>
    <t>через банкоматы, в тенге</t>
  </si>
  <si>
    <t>любое</t>
  </si>
  <si>
    <t>отсутствует услуга</t>
  </si>
  <si>
    <t>Пакет "Premium 2"</t>
  </si>
  <si>
    <t>100 тенге (за 1 лист)</t>
  </si>
  <si>
    <t>В национальной и иностранной валюте:</t>
  </si>
  <si>
    <t>6 000 тенге за каждые полгода в течении любых последовательных 6-ти месяцев (начисляется на отчетную дату по результатам предыдущих 6 месяцев)</t>
  </si>
  <si>
    <t>* С учетом НДС.</t>
  </si>
  <si>
    <t>* С учетом НДС</t>
  </si>
  <si>
    <t>*Банк вправе отказать в удовлетворении заявки, в том числе после ее принятия</t>
  </si>
  <si>
    <t>Наименование тарифов</t>
  </si>
  <si>
    <t>в размере остатка на сберегательном счете До востребования, но не более 1 000 тенге</t>
  </si>
  <si>
    <t>150 тенге</t>
  </si>
  <si>
    <t>- по продуктам "Просто Авто", "Эксклюзив авто",  "Персонал авто",  "Просто Кредит" (кроме групп "Работники АО «Евразийский  Банк», "Работники  участника Зарплатного проекта", "Работники ENRC")</t>
  </si>
  <si>
    <t>- перевод платежей в адрес АО "Казахтелеком"</t>
  </si>
  <si>
    <t>- перевод платежей в пользу сотовых операторов "Кcell", "Activ"</t>
  </si>
  <si>
    <t>- перевод платежей в адрес прочих поставщиков услуг</t>
  </si>
  <si>
    <t>- между счетами одного клиента</t>
  </si>
  <si>
    <t>- на счет другого клиента</t>
  </si>
  <si>
    <t>- переводы с банковского счета с использованием платежных карт Diamond</t>
  </si>
  <si>
    <t>3 000 тенге*</t>
  </si>
  <si>
    <t xml:space="preserve"> - по внешним и внутренним рефинансируемым займам в рамках продуктов розничного кредитования:
"Просто Авто", "Эксклюзив авто", "Персонал авто", "Бипэк Авто", "Просто Кредит"</t>
  </si>
  <si>
    <t>Срочный выпуск карты:</t>
  </si>
  <si>
    <t>по основной карте</t>
  </si>
  <si>
    <t>PayDa</t>
  </si>
  <si>
    <t>Транзакционные комиссии</t>
  </si>
  <si>
    <t>по факту</t>
  </si>
  <si>
    <t>ТАРИФЫ НА УСЛУГИ, ОКАЗЫВАЕМЫЕ ФИНАНСОВЫМ ИНСТИТУТАМ</t>
  </si>
  <si>
    <t>По соглашению сторон</t>
  </si>
  <si>
    <t>Согласно тарифам для юридических лиц</t>
  </si>
  <si>
    <t>7 000 тенге</t>
  </si>
  <si>
    <t>4 500 тенге</t>
  </si>
  <si>
    <t>1.1.</t>
  </si>
  <si>
    <t>1.1.1.</t>
  </si>
  <si>
    <t>1.1.2.</t>
  </si>
  <si>
    <t>1.1.3.</t>
  </si>
  <si>
    <t>1.1.4.</t>
  </si>
  <si>
    <t>1.1.5.</t>
  </si>
  <si>
    <t>1.1.6.</t>
  </si>
  <si>
    <t>1.1.7.</t>
  </si>
  <si>
    <t>1.3.1.</t>
  </si>
  <si>
    <t>1.2.</t>
  </si>
  <si>
    <t>1.2.1.</t>
  </si>
  <si>
    <t>1.2.2.</t>
  </si>
  <si>
    <t>1.3.</t>
  </si>
  <si>
    <t>1.3.2.</t>
  </si>
  <si>
    <t>1.5.</t>
  </si>
  <si>
    <t>1.3.3.</t>
  </si>
  <si>
    <t>1.4.</t>
  </si>
  <si>
    <t>Расходы за счет отправителя средств (OUR) в росийских рублях:</t>
  </si>
  <si>
    <t>1.6.</t>
  </si>
  <si>
    <t>1.7.</t>
  </si>
  <si>
    <t>1.7.1.</t>
  </si>
  <si>
    <t xml:space="preserve">0 тенге </t>
  </si>
  <si>
    <t>Тарифы</t>
  </si>
  <si>
    <t>2% от суммы</t>
  </si>
  <si>
    <t>Кредитная карта в рассрочку</t>
  </si>
  <si>
    <t xml:space="preserve"> 0 тенге</t>
  </si>
  <si>
    <t>- иностранная валюта</t>
  </si>
  <si>
    <t>Visa Business - 0 тенге (первые 3 карты), начиная с 4-ой карты - 15 500 тенге)</t>
  </si>
  <si>
    <t>Visa Infinite - 0 тенге (первые 3 карты), начиная с 4-ой карты  - 25 000 тенге)</t>
  </si>
  <si>
    <t>Visa Infinite - 57 600 тенге/    VISA Platinum – 19 200 тенге /VISA Gold – 17 600 тенге</t>
  </si>
  <si>
    <t>Visa Infinite – 14 400 тенге/  VISA Platinum -  14 400 тенге/VISA Gold – 13 440 тенге</t>
  </si>
  <si>
    <t xml:space="preserve">MC Black Edition /Visa Infinite/Visa Platinum   
           Пакет: сертификат страхования  на основного держателя; консьерж-сервис для держателя основной карты.
</t>
  </si>
  <si>
    <t>1 200 тенге *</t>
  </si>
  <si>
    <t>2 500 тенге *</t>
  </si>
  <si>
    <t>2 000 тенге *</t>
  </si>
  <si>
    <t>согласно тарифам по Кассовому обслуживанию</t>
  </si>
  <si>
    <t>согласно тарифам за аренду сейфовых ячеек на один день в зависимости от размера ячейки</t>
  </si>
  <si>
    <t xml:space="preserve">** 3% с клиента от стоимости сертифицированного мерного слитка аффинированного инвестиционного золота нового образца, эмитированного Национальным Банком Республики Казахстан  (далее АДМ в слитке) (в день приема, по курсу покупки Банка по АДМ в слитках), при принятии Банком от Клиента АДМ в слитке во вскрытой специальной упаковке или без упаковки для направления на экспертизу в филиал Национального Банка Республики Казахстан (Центр кассовых операций и хранения ценностей) </t>
  </si>
  <si>
    <t>0% от суммы выплаты гарантийного возмещения</t>
  </si>
  <si>
    <t>**** Выдача клиенту замененной валюты производится по истечению 180 рабочих дней, но не позднее 270 рабочих дней с момента приема банкнот (-ы) от клиента. При получении отказа от банка-эмитента в обмене принятых банкнот, принятые ранее на инкассо банкноты и комиссия банка клиенту не возвращаются.</t>
  </si>
  <si>
    <t>№</t>
  </si>
  <si>
    <t>ОПЕРАЦИИ С АФФИНИРОВАННЫМИ ДРАГОЦЕННЫМИ МЕТАЛЛАМИ (СЛИТКАМИ)</t>
  </si>
  <si>
    <t xml:space="preserve">Обмен монет на купюры </t>
  </si>
  <si>
    <t xml:space="preserve"> - заявка клиента подается до 16.00</t>
  </si>
  <si>
    <t>согласно тариф на переводные операции с текущего счета  по поручению клиента</t>
  </si>
  <si>
    <t>5000 тенге*</t>
  </si>
  <si>
    <t>1.2.3.</t>
  </si>
  <si>
    <t>7.</t>
  </si>
  <si>
    <t>3.</t>
  </si>
  <si>
    <t>3.1.</t>
  </si>
  <si>
    <t>3.1.1.</t>
  </si>
  <si>
    <t>3.1.2.</t>
  </si>
  <si>
    <t>3.1.3.</t>
  </si>
  <si>
    <t>3.1.4.</t>
  </si>
  <si>
    <t>3.1.4.1.</t>
  </si>
  <si>
    <t>3.1.4.2.</t>
  </si>
  <si>
    <t>3.1.5.</t>
  </si>
  <si>
    <t>3.1.6.</t>
  </si>
  <si>
    <t>3.1.7.</t>
  </si>
  <si>
    <t>3.4.</t>
  </si>
  <si>
    <t>3.4.1.</t>
  </si>
  <si>
    <t>3.4.2.</t>
  </si>
  <si>
    <t>3.5.</t>
  </si>
  <si>
    <t>3.5.1.</t>
  </si>
  <si>
    <t>3.5.2.</t>
  </si>
  <si>
    <t>3.5.3.</t>
  </si>
  <si>
    <t>3.5.4.</t>
  </si>
  <si>
    <t>3.6.</t>
  </si>
  <si>
    <t>3.6.1.</t>
  </si>
  <si>
    <t>3.6.2.</t>
  </si>
  <si>
    <t>4.1.</t>
  </si>
  <si>
    <t>4.2.</t>
  </si>
  <si>
    <t>5.</t>
  </si>
  <si>
    <t>5.1.</t>
  </si>
  <si>
    <t>5.2.</t>
  </si>
  <si>
    <t>5.3.</t>
  </si>
  <si>
    <t>5.4.</t>
  </si>
  <si>
    <t>5.5.</t>
  </si>
  <si>
    <t>7.1.</t>
  </si>
  <si>
    <t>7.2.</t>
  </si>
  <si>
    <t>7.3.</t>
  </si>
  <si>
    <t>Перевод в пользу другого банка или клиента другого банка:</t>
  </si>
  <si>
    <t>7.4.</t>
  </si>
  <si>
    <t>7.5.</t>
  </si>
  <si>
    <t>8.1.</t>
  </si>
  <si>
    <t>8.2.</t>
  </si>
  <si>
    <t>8.3.</t>
  </si>
  <si>
    <t>9.1.</t>
  </si>
  <si>
    <t>9.2.</t>
  </si>
  <si>
    <t>9.3.</t>
  </si>
  <si>
    <t>9.4.</t>
  </si>
  <si>
    <t>9.5.</t>
  </si>
  <si>
    <t>10.</t>
  </si>
  <si>
    <t>10.1.</t>
  </si>
  <si>
    <t>10.2.</t>
  </si>
  <si>
    <t>10.3.</t>
  </si>
  <si>
    <t>11.1.</t>
  </si>
  <si>
    <t>13.</t>
  </si>
  <si>
    <t>11.</t>
  </si>
  <si>
    <t>11.2.</t>
  </si>
  <si>
    <t>11.3.</t>
  </si>
  <si>
    <t>11.4.</t>
  </si>
  <si>
    <t>11.5.</t>
  </si>
  <si>
    <t>11.6.</t>
  </si>
  <si>
    <t>11.9.</t>
  </si>
  <si>
    <t>11.10.</t>
  </si>
  <si>
    <t>12.</t>
  </si>
  <si>
    <t>12.1.</t>
  </si>
  <si>
    <t>12.4.</t>
  </si>
  <si>
    <t>13.1.1.</t>
  </si>
  <si>
    <t>Касательно работ, по направлению актуализации тарифов.</t>
  </si>
  <si>
    <t xml:space="preserve">В 2018 Финансовый Департамент был определен как подразделение ответственное за свод и актуализацию тарифов Банка, в виду того, что тарифы утверждались бизнес-подразделениями Банка, без систематизированного процесса и зачастую с нарушениями процедур, регламентированных Правилами об общих условиях проведения операций и Тарифной политикой Банка. </t>
  </si>
  <si>
    <r>
      <t>1.</t>
    </r>
    <r>
      <rPr>
        <sz val="7"/>
        <rFont val="Times New Roman"/>
        <family val="1"/>
        <charset val="204"/>
      </rPr>
      <t xml:space="preserve">       </t>
    </r>
    <r>
      <rPr>
        <sz val="11"/>
        <rFont val="Times New Roman"/>
        <family val="1"/>
        <charset val="204"/>
      </rPr>
      <t>После возложения функции единого центра по тарифам банка на ФД, была проведена объемная работа по актуализации и созданию сборника тарифов Банка.</t>
    </r>
  </si>
  <si>
    <t>штук</t>
  </si>
  <si>
    <t>Краткая статистика:</t>
  </si>
  <si>
    <t>Всего</t>
  </si>
  <si>
    <t>Физ. лиц</t>
  </si>
  <si>
    <t>Юр. лиц</t>
  </si>
  <si>
    <t>Приват банкинг</t>
  </si>
  <si>
    <t>Обработано</t>
  </si>
  <si>
    <t>1 903</t>
  </si>
  <si>
    <t>Удалено</t>
  </si>
  <si>
    <t>Актуализировано</t>
  </si>
  <si>
    <t>Введено новых тарифов</t>
  </si>
  <si>
    <r>
      <t>2.</t>
    </r>
    <r>
      <rPr>
        <sz val="7"/>
        <rFont val="Times New Roman"/>
        <family val="1"/>
        <charset val="204"/>
      </rPr>
      <t xml:space="preserve">       </t>
    </r>
    <r>
      <rPr>
        <sz val="11"/>
        <rFont val="Times New Roman"/>
        <family val="1"/>
        <charset val="204"/>
      </rPr>
      <t>В ходе детального анализа и мониторинга были выявлены следующие нарушения:</t>
    </r>
  </si>
  <si>
    <t>1) Отсутствие предельных тарифов по банковским гарантиям и за обслуживание ДБО (абонентская плата, замена устройств).</t>
  </si>
  <si>
    <t>2) Отсутствие тарифов на сайте по кастодиальной деятельности.</t>
  </si>
  <si>
    <t>3) После утверждения предельных тарифов на УО Банка были переутверждены все стандартные тарифы в рамках предельных. Однако в общем списке тарифов были упущены следующие тарифы:</t>
  </si>
  <si>
    <t xml:space="preserve">- Операции с аффилированными драгоценными металлами (слитками); </t>
  </si>
  <si>
    <t>- Комиссия за безакцептное исполнение документов Картотеки-2 (эквивалент в иностранной валюте);</t>
  </si>
  <si>
    <t>По результатам мониторинга составлен план по устранению нарушений и направлен на рассмотрение УО Банка.</t>
  </si>
  <si>
    <t>В дополнение необходимо обратить внимание на низкий уровень качества отработки вопросов бизнес-подразделениями Банка, Юридического подразделения и бухгалтерии. К примеру:</t>
  </si>
  <si>
    <r>
      <t>1.</t>
    </r>
    <r>
      <rPr>
        <sz val="7"/>
        <rFont val="Times New Roman"/>
        <family val="1"/>
        <charset val="204"/>
      </rPr>
      <t xml:space="preserve">       </t>
    </r>
    <r>
      <rPr>
        <sz val="11"/>
        <rFont val="Times New Roman"/>
        <family val="1"/>
        <charset val="204"/>
      </rPr>
      <t xml:space="preserve">Длительный процесс согласования </t>
    </r>
    <r>
      <rPr>
        <b/>
        <sz val="11"/>
        <rFont val="Times New Roman"/>
        <family val="1"/>
        <charset val="204"/>
      </rPr>
      <t>(макс задержка 10 рабочих дней).</t>
    </r>
  </si>
  <si>
    <r>
      <t>2.</t>
    </r>
    <r>
      <rPr>
        <sz val="7"/>
        <rFont val="Times New Roman"/>
        <family val="1"/>
        <charset val="204"/>
      </rPr>
      <t xml:space="preserve">       </t>
    </r>
    <r>
      <rPr>
        <sz val="11"/>
        <rFont val="Times New Roman"/>
        <family val="1"/>
        <charset val="204"/>
      </rPr>
      <t>Постоянное дополнение тарифов, в результате необходимость повторного запуска согласование сборника,</t>
    </r>
  </si>
  <si>
    <r>
      <t>3.</t>
    </r>
    <r>
      <rPr>
        <sz val="7"/>
        <rFont val="Times New Roman"/>
        <family val="1"/>
        <charset val="204"/>
      </rPr>
      <t xml:space="preserve">       </t>
    </r>
    <r>
      <rPr>
        <sz val="11"/>
        <rFont val="Times New Roman"/>
        <family val="1"/>
        <charset val="204"/>
      </rPr>
      <t xml:space="preserve">Выставление замечаний при повторном согласования, которые отсутствовали на первом круге, в следствии чего приходилось повторно согласовывать сборник тарифов </t>
    </r>
    <r>
      <rPr>
        <b/>
        <u/>
        <sz val="11"/>
        <rFont val="Times New Roman"/>
        <family val="1"/>
        <charset val="204"/>
      </rPr>
      <t>4 раза.</t>
    </r>
    <r>
      <rPr>
        <sz val="11"/>
        <rFont val="Times New Roman"/>
        <family val="1"/>
        <charset val="204"/>
      </rPr>
      <t xml:space="preserve"> </t>
    </r>
  </si>
  <si>
    <t>● до 16:00 ч времени г. Нур-Султан:</t>
  </si>
  <si>
    <t>● с 16:00 ч до 17:00 ч времени г. Нур-Султан:</t>
  </si>
  <si>
    <t xml:space="preserve"> ● после 16:00 ч времени г. Нур-Султан:</t>
  </si>
  <si>
    <t>- Безналичная оплата услуг казино/лотерей/покупки электронных денег</t>
  </si>
  <si>
    <t>на карту клиента Евразийского банка</t>
  </si>
  <si>
    <t>на карты клиентов других БВУ</t>
  </si>
  <si>
    <t>0,9% от суммы, мин. 200 тенге</t>
  </si>
  <si>
    <t>с карт других БВУ на карту Евразийского банка</t>
  </si>
  <si>
    <t xml:space="preserve"> - иностранная валюта</t>
  </si>
  <si>
    <t>Ежемесячная комиссия за ведение текущего счета (в национальной и иностранной валюте), по которому с даты совершения последней приходной/расходной операции  клиентом по счету прошло более 1-го года**</t>
  </si>
  <si>
    <t>Открытие, ведение и закрытие сберегательного и текущего счета
(в национальной и иностранной валюте) (закрытие с учетом НДС)</t>
  </si>
  <si>
    <t>Ежемесячная комиссия за ведение сберегательного счета До востребования (в национальной и иностранной валюте), по которому с даты совершения последней приходной/расходной операции клиентом по счету прошло более 1-го года**</t>
  </si>
  <si>
    <t>КАССОВОЕ ОБСЛУЖИВАНИЕ</t>
  </si>
  <si>
    <t>Укрупнение/размен купюр до 20 000 тенге</t>
  </si>
  <si>
    <t>Укрупнение/размен купюр свыше 20 000 тенге</t>
  </si>
  <si>
    <t>Выдача наличных денег с текущего счета</t>
  </si>
  <si>
    <t>При поступлении наличным путем</t>
  </si>
  <si>
    <t>При поступлении на текущий счет суммы вознаграждения по вкладу</t>
  </si>
  <si>
    <t>При поступлении заработной платы по договорам с организациями</t>
  </si>
  <si>
    <t>50 тенге за 1 банкноту (min 200 тенге)*</t>
  </si>
  <si>
    <t>Выдача наличных денег со сберегательного счета</t>
  </si>
  <si>
    <t>При поступлении безналичным путем:</t>
  </si>
  <si>
    <t>Выдача наличных денег с текущего и сберегательного счетов при поступлении безналичным путем при конвертации суммы вклада:</t>
  </si>
  <si>
    <t>Выплата пенсионных взносов в связи с выездом за пределы РК</t>
  </si>
  <si>
    <t>- по вкладу "Специальный счет" вне зависимости от вида валюты и от срока
нахождения денег</t>
  </si>
  <si>
    <t>Пересчет наличных денег при погашении кредита через  кассу Банка по
продуктам, выданным в АБИС «CrediLogic»</t>
  </si>
  <si>
    <t>Пересчет наличных денег при погашении кредита через  кассу Банка по продуктам, выданным в АБИС «CrediLogic», при подтвержденых Департаментом информационных технологий массовых, технических сбоев по оплате или погашению кредитов через терминалы самообслуживания до момента решения</t>
  </si>
  <si>
    <t>Прием на инкассо неплатежных, а также негодных к обращению банкнот иностранной валюты</t>
  </si>
  <si>
    <t>ПЕРЕВОДЫ</t>
  </si>
  <si>
    <t>Внутрибанковский перевод на счет другого клиента Банка</t>
  </si>
  <si>
    <t>Переводы в национальной валюте в другие банки с будущей датой
валютирования</t>
  </si>
  <si>
    <t>"Экспресс переводы" по сети АО "Евразийский банк"</t>
  </si>
  <si>
    <t>Отправление внутрибанковского перевода по системе "Экспресс-перевод"</t>
  </si>
  <si>
    <t>Перевод в иностранной валюте в пользу клиента другого банка:</t>
  </si>
  <si>
    <t>Внесение изменений и дополнений в отправленный перевод в иностранной
валюте по просьбе клиента (с учетом НДС)</t>
  </si>
  <si>
    <t>Запрос подтверждения по переводу в иностранной валюте в пользу клиента
другого банка (с учетом НДС)</t>
  </si>
  <si>
    <t>Переводы по системе денежных переводов "Золотая Корона"</t>
  </si>
  <si>
    <t>Перевод остатка средств на счет клиента, указанный в заявлении (средства, оставшиеся после погашения займа)</t>
  </si>
  <si>
    <t>ОБСЛУЖИВАНИЕ  КЛИЕНТА ПО СИСТЕМЕ ДИСТАНЦИОННОГО БАНКОВСКОГО ОБСЛУЖИВАНИЯ ФИЗИЧЕСКИХ ЛИЦ "SMARTBANK"(ИНТЕРНЕТ-КЛИЕНТ)</t>
  </si>
  <si>
    <t>0 тенге*</t>
  </si>
  <si>
    <t>Оплата услуг</t>
  </si>
  <si>
    <t>Межбанковские переводы в национальной валюте по Казахстану</t>
  </si>
  <si>
    <t>Международные переводы в иностранной валюте за пределы Казахстана</t>
  </si>
  <si>
    <t>ПРОЧИЕ ОПЕРАЦИОННЫЕ УСЛУГИ</t>
  </si>
  <si>
    <t>Предоставление дубликата выписок и прочих документов по просьбе клиента</t>
  </si>
  <si>
    <t>СЕЙФОВЫЕ ОПЕРАЦИИ</t>
  </si>
  <si>
    <t>Аренда индивидуального банковского сейфа (ячейки) (срок аренды устанавливается в днях, целых неделях и месяцах, неполная неделя приравнивается к полной неделе) (с учетом НДС)</t>
  </si>
  <si>
    <t>Возмещение расходов за утрату или повреждение имущества Банка (ключ,
кассета, замок) взимается возмещение (с учетом НДС)</t>
  </si>
  <si>
    <t>Проведение экспертизы сертифицированного мерного слитка аффинированного инвестиционного золота нового образца, эмитированного Национальным Банком Республикик Казахстан (с учетом НДС)</t>
  </si>
  <si>
    <t>Зачисление и переводы денег</t>
  </si>
  <si>
    <t>Предоставлении информации о проведенных операциях посредством банкоматов, в т.ч. видеозаписи (с учетом НДС)</t>
  </si>
  <si>
    <t>0% от суммы</t>
  </si>
  <si>
    <t>Предоставление информации о проведенных операциях посредством банкоматов, в т.ч. видеозаписи (с учетом НДС)</t>
  </si>
  <si>
    <t>Комиссия за просроченный платеж</t>
  </si>
  <si>
    <t xml:space="preserve">Предоставлении информации о проведенных операциях посредством банкоматов, в т.ч. видеозаписи (с учетом НДС) </t>
  </si>
  <si>
    <t>Перевод денег с карт других банков:</t>
  </si>
  <si>
    <t>Переводы денег</t>
  </si>
  <si>
    <t>Операции по покупке/продаже иностранной валюты за национальную валюту, конверсионные операции по счетам вкладчиков</t>
  </si>
  <si>
    <t>Открытие счета Депо</t>
  </si>
  <si>
    <t>0,1% (от фактической суммы сделки)</t>
  </si>
  <si>
    <t>Закрытие счета Депо (с учетом НДС)</t>
  </si>
  <si>
    <t>5.4.1.</t>
  </si>
  <si>
    <t>5.4.2.</t>
  </si>
  <si>
    <t>Предоставление справки, отчетов, выписки по запросу (с учетом НДС):</t>
  </si>
  <si>
    <t xml:space="preserve">ОТКРЫТИЕ, ВЕДЕНИЕ И ЗАКРЫТИЕ БАНКОВСКОГО СЧЕТА </t>
  </si>
  <si>
    <t>Открытие вторых и последующих текущих счетов по всей системе АО «Евразийский банк» (в том числе в транзитном и лимитированном режиме).</t>
  </si>
  <si>
    <t>Открытие и ведение Эскроу-счета.</t>
  </si>
  <si>
    <t>Ведение текущего счета в транзитном режиме:</t>
  </si>
  <si>
    <t xml:space="preserve">КАССОВОЕ ОБСЛУЖИВАНИЕ </t>
  </si>
  <si>
    <t>ПЛАТЕЖИ И ПЕРЕВОДЫ</t>
  </si>
  <si>
    <t>Платежи по обязательным и добровольным пенсионным взносам и обязательным социальным отчислениям, социальному медицинскому страхованию:</t>
  </si>
  <si>
    <t>Обработка платежного поручения с формированием электронного списка работников клиента для перечисления обязательных и добровольных пенсионных взносов, социальных отчислений, социальному медицинскому страхованию:</t>
  </si>
  <si>
    <t>0 тенге + действующий тариф за перевод</t>
  </si>
  <si>
    <t>500 тенге (за одно физическое лицо) + действующий тариф за перевод</t>
  </si>
  <si>
    <t xml:space="preserve">Перечисление пенсионных накоплений ЕНПФ для последующих выплат: </t>
  </si>
  <si>
    <t>10 тенге (за одно физическое лицо) + действующий тариф за перевод</t>
  </si>
  <si>
    <t>Перевод в пользу другого банка или клиента другого банка**:</t>
  </si>
  <si>
    <t>Перевод собственных средств клиента на открытый счет в другом банке за счет бенефициара (BEN):</t>
  </si>
  <si>
    <t>ОБСЛУЖИВАНИЕ БЮДЖЕТНЫХ ОРГАНИЗАЦИЙ (ГОСУДАРСТВЕННЫЕ УЧРЕЖДЕНИЯ, ГОСУДАРСТВЕННЫЕ ПРЕДПРИЯТИЯ)</t>
  </si>
  <si>
    <t>УСЛУГИ ИНКАССАЦИИ И СОПРОВОЖДЕНИЯ</t>
  </si>
  <si>
    <t>ВАЛЮТНЫЙ КОНТРОЛЬ</t>
  </si>
  <si>
    <t>КАСТОДИАЛЬНЫЕ УСЛУГИ</t>
  </si>
  <si>
    <t>согласно тариф на переводные операции с текущего счета</t>
  </si>
  <si>
    <t>Выдача отчетных документов:</t>
  </si>
  <si>
    <t>Оплата услуг организаций при исполнении кастодианов поручений клиента:</t>
  </si>
  <si>
    <t>Комиссия за отправку документов при помощи технических средств связи:</t>
  </si>
  <si>
    <t>КОНВЕРСИОННЫЕ ОПЕРАЦИИ</t>
  </si>
  <si>
    <t>Запроc о поиске платежа по просьбе клиентов (с учетом НДС).</t>
  </si>
  <si>
    <t>Предоставление выписок по корреспондентскому счету:</t>
  </si>
  <si>
    <t>В пользу клиентов других банков:</t>
  </si>
  <si>
    <t>Документарные операции (включая банковские гарантии)</t>
  </si>
  <si>
    <t>ТАРИФЫ ПО mPOS</t>
  </si>
  <si>
    <t xml:space="preserve"> Вид платежной карты</t>
  </si>
  <si>
    <t>0 тенге за рубежом до 300 000 тг. не более 5-х транзакций, свыше - комиссия 1,5% от суммы</t>
  </si>
  <si>
    <t>- Возмещение расходов, связанных с предоставлением видеозаписи  по платежным картам  АО "Евразийский банк"(с учетом НДС)</t>
  </si>
  <si>
    <t>Предоставление письменной информации по счету, по запросу клиента (с учетом НДС):</t>
  </si>
  <si>
    <t xml:space="preserve"> Возмещение расходов, связанных с предоставлением видеозаписи по платежным карточкам АО "Евразийский банк" (с учетом НДС)</t>
  </si>
  <si>
    <t>предоставление письменной информации по счету, по запросу клиента (с учетом НДС):</t>
  </si>
  <si>
    <t>Малый сейф - S (до 7 000 куб. см.) (с учетом НДС)</t>
  </si>
  <si>
    <t>Средний сейф - М (7 000 - 10 000 куб. см.) (с учетом НДС)</t>
  </si>
  <si>
    <t>Средний сейф - L (10 000 - 13 000 куб. см.) (с учетом НДС)</t>
  </si>
  <si>
    <t>Большой сейф - G (13 000 - 15 000 куб. см.) (с учетом НДС)</t>
  </si>
  <si>
    <t>21 000 куб. см. (с учетом НДС)</t>
  </si>
  <si>
    <t>36 000 куб. см. (с учетом НДС)</t>
  </si>
  <si>
    <t xml:space="preserve">Открытие текущего счета по кредитованию в рамках кредитования по государственным программам: </t>
  </si>
  <si>
    <t xml:space="preserve">не предоставляется </t>
  </si>
  <si>
    <t>- Выплата пенсий, пособий, удержаний и т.д., зачисленных РГКП «Государственный центр по выплате пенсий Министерства труда и социальной защиты населения РК» на текущий счет получателя.</t>
  </si>
  <si>
    <t>1,5% от суммы (мин. 200 тенге)</t>
  </si>
  <si>
    <t>1,5% от суммы (мин. 350 тенге)</t>
  </si>
  <si>
    <t>Перевыпуск в связи с заменой карточки по просьбе держателя карточки или выпуск новой карточки взамен утерянной/украденной</t>
  </si>
  <si>
    <t xml:space="preserve">Перевыпуск в связи с заменой карточки по инициативе Банка </t>
  </si>
  <si>
    <t>- дополнительная (за текущий или один из последних 6 ти календарных месяцев)</t>
  </si>
  <si>
    <t>* с учетом НДС.</t>
  </si>
  <si>
    <t>** Предоставляется по решению Управления карточного бизнеса и платежных услуг</t>
  </si>
  <si>
    <t xml:space="preserve"> заявка клиента подается до 17.00</t>
  </si>
  <si>
    <t>Комиссия  за  переоформление  вклада  с  одного  лица  на  другое  (за  исключением
 переофомления по наследству и по сертификату)  (с учетом НДС)</t>
  </si>
  <si>
    <t>Запросы на аннуляцию платежа (с учетом НДС)</t>
  </si>
  <si>
    <t>Запроc о поиске платежа по просьбе  клиентов (с учетом НДС)</t>
  </si>
  <si>
    <t>Подключение нового клиента (с учетом НДС)</t>
  </si>
  <si>
    <t>Предоставление сеансовых ключей через sms-сообщения  (с учетом НДС)</t>
  </si>
  <si>
    <t>Абонентская плата за обслуживание по SMARTBANK  (с учетом НДС)</t>
  </si>
  <si>
    <t>Предоставление дубликата квитанции и прочих кассовых документов по просьбе клиента со сроком, не превышающим 5 лет со дня выдачи (с учетом НДС)</t>
  </si>
  <si>
    <t>Малый сейф - S (до 10 000 куб. см.) (с учетом НДС)</t>
  </si>
  <si>
    <t>Средний сейф - М1 (10 000 - 15 000 куб. см.) (с учетом НДС)</t>
  </si>
  <si>
    <t>Средний сейф - М2 (15 000 - 20 000 куб. см.) (с учетом НДС)</t>
  </si>
  <si>
    <t>Большой сейф - L (20 000 - 50 000 куб. см.) (с учетом НДС)</t>
  </si>
  <si>
    <t>Большой сейф - G (от 50 000 куб. см.) (с учетом НДС)</t>
  </si>
  <si>
    <t>Сумма залога за пользование сейфовой ячейкой (с учетом НДС)</t>
  </si>
  <si>
    <t>Неустойка за несвоевременное освобождение сейфовой ячейки (применяется до передачи имущества клиента в кладовую Банка)  за каждый просроченный день (с учетом НДС)</t>
  </si>
  <si>
    <t>Комиссия за хранение имущества клиента в кладовой Банка при
принудительном вскрытии индивидуального сейфовой ячейки (с учетом НДС)</t>
  </si>
  <si>
    <t>- через отделения Банка (с учетом НДС)</t>
  </si>
  <si>
    <t>Подключение к системе ДБО (с учетом НДС):</t>
  </si>
  <si>
    <t>Учетная регистрация контракта или внесение изменений в контракт с учетным номером (с учетом НДС):</t>
  </si>
  <si>
    <t>Отправка почтой по просьбе клиента в его адрес документов валютного контроля (с учетом НДС)</t>
  </si>
  <si>
    <t>Снятие контракта с учетной регистрации в связи с изменением банка учетной регистрации контракта  (с учетом НДС)</t>
  </si>
  <si>
    <t>Оформление дубликата контракта с присвоенным учетным номером контракта  (с учетом НДС)</t>
  </si>
  <si>
    <t>Оформление заявления на получение учетного номера контракта  (с учетом НДС)</t>
  </si>
  <si>
    <t>по факту*</t>
  </si>
  <si>
    <t>Выдача подтверждений по запросу аудиторских фирм (с учетом НДС)</t>
  </si>
  <si>
    <t>Предоставление копий платежных поручений и документов в формате SWIFT (с учетом НДС)</t>
  </si>
  <si>
    <t>Запрос о поиске платежа по просьбе клиента (с учетом НДС)</t>
  </si>
  <si>
    <t>Full (с учетом НДС)</t>
  </si>
  <si>
    <t>Light (с учетом НДС)</t>
  </si>
  <si>
    <t>- через отделения Банка(с учетом НДС)</t>
  </si>
  <si>
    <t xml:space="preserve"> - в тенге (с учетом НДС)</t>
  </si>
  <si>
    <t>- в течение девяноста дней просрочки (с учетом НДС)</t>
  </si>
  <si>
    <t>- по истечении девяноста дней просрочки (с учетом НДС)</t>
  </si>
  <si>
    <t>1 550 тенге*</t>
  </si>
  <si>
    <t>15% годовых*</t>
  </si>
  <si>
    <t>0,5% от суммы просроченного платежа, за каждый день просрочки*</t>
  </si>
  <si>
    <t>0,03% от суммы просроченного платежа за каждый день просрочки, но не более 10% от суммы от суммы выданного займа, за каждый год действия Договора*</t>
  </si>
  <si>
    <t>*с учетом НДС 
Продукт действует только для некоторых таможенных постов.</t>
  </si>
  <si>
    <t>- Расходы за предоставление видеозаписи  по платежным картам  АО "Евразийский банк" (с учетом НДС)</t>
  </si>
  <si>
    <t>- сеть АО "Евразийский банк" (с учетом НДС)</t>
  </si>
  <si>
    <t>- сеть других банков (с учетом НДС)</t>
  </si>
  <si>
    <t xml:space="preserve"> 500 тенге*</t>
  </si>
  <si>
    <t>Возмещение расходов, связанных с предоставлением видеозаписи по платежным карточкам АО "Евразийский банк" (с учетом НДС)</t>
  </si>
  <si>
    <t>- Возмещение расходов, связанных с предоставлением видеозаписи  по платежным картам  АО "Евразийский банк" (с учетом НДС)</t>
  </si>
  <si>
    <t>Матрица тарифов АО "Евразийский банк" для физических и юридических лиц</t>
  </si>
  <si>
    <t>Тендерные гарантии</t>
  </si>
  <si>
    <t>Прочие гарантии (кроме тендерных гарантий)</t>
  </si>
  <si>
    <t>индивидуально, согласно решению уполномоченного органа банка</t>
  </si>
  <si>
    <t>15.</t>
  </si>
  <si>
    <t>15.1.</t>
  </si>
  <si>
    <t>ДОКУМЕНТАРНЫЕ АККРЕДИТИВЫ ПО ЭКСПОРТУ</t>
  </si>
  <si>
    <t xml:space="preserve">10 000 тенге </t>
  </si>
  <si>
    <t xml:space="preserve"> 10 000 тенге</t>
  </si>
  <si>
    <t>Проверка документов по аккредитиву</t>
  </si>
  <si>
    <t>Повторная проверка в случае замены</t>
  </si>
  <si>
    <t>15.2.</t>
  </si>
  <si>
    <t>ДОКУМЕНТАРНЫЕ АККРЕДИТИВЫ ПО ИМПОРТУ</t>
  </si>
  <si>
    <t>Увеличение суммы покрытого/непокрытого  аккредитива</t>
  </si>
  <si>
    <t>комиссия как самостоятельное открытие аккредитива на сумму увеличения</t>
  </si>
  <si>
    <t>Другие виды изменений условий аккредитива</t>
  </si>
  <si>
    <t>15.3.</t>
  </si>
  <si>
    <t>ДОКУМЕНТАРНОЕ ИНКАССО</t>
  </si>
  <si>
    <t>Возврат (неоплаченных) документов по инкассо, включая фактические расходы:</t>
  </si>
  <si>
    <t>Облагаемые НДС</t>
  </si>
  <si>
    <t>Не облагаются НДС</t>
  </si>
  <si>
    <t>Открытие, ведение и закрытие банковского счета (в национальной и иностранной валюте)</t>
  </si>
  <si>
    <t>Открытие банковского вклада "Временный сберегательный счет" (в национальной и иностранной валюте)</t>
  </si>
  <si>
    <t>Комиссия за ведение сберегательного и текущего счетов (в национальной и иностранной валютах)</t>
  </si>
  <si>
    <t>Комиссия за  оформление длительного поручения на свой банковский счет/на банковский счет третьего лица (за исключением сберегательного) (с учетом НДС)</t>
  </si>
  <si>
    <t>Укрупнение (размен) купюр</t>
  </si>
  <si>
    <t xml:space="preserve">Выплата пенсионных взносов в связи с выездом за пределы РК </t>
  </si>
  <si>
    <t xml:space="preserve">Операции по покупке/продаже иностранной валюты за национальную валюту, конверсионные операции по счетам вкладчиков  </t>
  </si>
  <si>
    <t xml:space="preserve">ПЕРЕВОДЫ </t>
  </si>
  <si>
    <t>в национальной валюте - в пользу другого физического лица</t>
  </si>
  <si>
    <t>в национальной валюте - в пользу другого клиента-юридического лица</t>
  </si>
  <si>
    <t>Внесение изменений и дополнений в отправленный перевод в иностранной валюте по просьбе клиента  (с учетом НДС)</t>
  </si>
  <si>
    <t>Запросы на аннуляцию платежа  (с учетом НДС)</t>
  </si>
  <si>
    <t>Восстановление сберегательной книжки при утере  (с учетом НДС)</t>
  </si>
  <si>
    <t>Предоставление дубликата выписок и прочих документов  по  просьбе клиента  (с учетом НДС)</t>
  </si>
  <si>
    <t>Сопровождение и инкассация клиентов с наличными деньгами и другими ценностями (с учетом НДС)</t>
  </si>
  <si>
    <t>Прием неплатежной иностранной валюты на инкассо  (с учетом НДС)</t>
  </si>
  <si>
    <t>Комиссия  за  переоформление  вклада  с  одного  лица  на  другое  (с учетом НДС)</t>
  </si>
  <si>
    <t>Консультационные услуги (с учетом НДС):</t>
  </si>
  <si>
    <t>Консультационные услуги по вопросам формирования индивидуальной инвестиционной стратегии на финансовых рынках (в зависимости от временных затрат по проведенным консультациям) (с учетом НДС)</t>
  </si>
  <si>
    <t>Аренда индивидуального банковского сейфа (ячейки)  (срок аренды устанавливается в днях, целых неделях и месяцах, неполная неделя приравнивается к полной неделе, неполный месяц приравнивается к полному месяцу).</t>
  </si>
  <si>
    <t>Комиссия за пересчет наличных денег и определение подлинности банкнот с применением детектора (пересчет без НДС, проверка на подлинность с учетом НДС)</t>
  </si>
  <si>
    <t>Хранение имущества клиента в кладовой Банка при принудительном вскрытии индивидуального сейфовой ячейки (с учетом НДС)</t>
  </si>
  <si>
    <t>2.</t>
  </si>
  <si>
    <t>2.1.</t>
  </si>
  <si>
    <r>
      <t>Комиссия за рассмотрение заявления и документов на получение займа (разовая) (с учетом НДС в случае отказа в выдаче займа)</t>
    </r>
    <r>
      <rPr>
        <b/>
        <vertAlign val="superscript"/>
        <sz val="12"/>
        <color theme="1"/>
        <rFont val="Times New Roman"/>
        <family val="1"/>
        <charset val="204"/>
      </rPr>
      <t>7</t>
    </r>
  </si>
  <si>
    <t xml:space="preserve"> По розничным кредитным продуктам,  в том числе по новым займам, выданным в рамках внешнего и внутреннего рефинансирования</t>
  </si>
  <si>
    <t>2.2.</t>
  </si>
  <si>
    <t>2.2.1.</t>
  </si>
  <si>
    <t>По собственным розничным кредитным продуктам Банка (без учета НДС):</t>
  </si>
  <si>
    <t xml:space="preserve">по продукту "Просто Авто" пакетам "New car loan" (NCL), "Exclusive Auto" (EXC) и "Used car loan" ( UCL) (при предоставлении партнером клиенту скидки на приобретаемый автотранспорт) </t>
  </si>
  <si>
    <t>2.2.2.</t>
  </si>
  <si>
    <t>По программе  ипотеки АО "ИО "Казахстанская Ипотечная Компания"  "Орда" в рамках сотрудничества на условиях соглашения:</t>
  </si>
  <si>
    <t>2.3.</t>
  </si>
  <si>
    <r>
      <t>Комиссия за частичное (полное) досрочное погашение займа (без учета НДС)</t>
    </r>
    <r>
      <rPr>
        <b/>
        <vertAlign val="superscript"/>
        <sz val="12"/>
        <color theme="1"/>
        <rFont val="Times New Roman"/>
        <family val="1"/>
        <charset val="204"/>
      </rPr>
      <t>6</t>
    </r>
  </si>
  <si>
    <t xml:space="preserve"> По розничным кредитным продуктам</t>
  </si>
  <si>
    <t>0% от суммы досрочного погашения займа</t>
  </si>
  <si>
    <t>2.4.</t>
  </si>
  <si>
    <r>
      <t xml:space="preserve">Выдача по заявлению клиентов справок  (с учетом НДС) </t>
    </r>
    <r>
      <rPr>
        <b/>
        <vertAlign val="superscript"/>
        <sz val="12"/>
        <color theme="1"/>
        <rFont val="Times New Roman"/>
        <family val="1"/>
        <charset val="204"/>
      </rPr>
      <t>4,5,6,7</t>
    </r>
  </si>
  <si>
    <t>2.4.1.</t>
  </si>
  <si>
    <t>Справка о согласии на регистрацию (снятие с регистрации) по месту жительства физического лица, на узаконение перепланировок, построек, пристроек, произведенных на территории залогового обеспечения.</t>
  </si>
  <si>
    <t>"Стандартный тариф" - 5 000 тенге  (исполнение в течение  5-ти рабочих дней)</t>
  </si>
  <si>
    <t>Справка о ссудной задолженности по займу</t>
  </si>
  <si>
    <t>По розничным кредитным продуктам</t>
  </si>
  <si>
    <t>"Стандартный тариф" - 3 000 тенге  (исполнение в течение 3-х рабочих дней)
"Срочный тариф" -  5 000 тенге  (исполнение в течение 1-го рабочего дня)</t>
  </si>
  <si>
    <t>По розничным кредитным продуктам, обеспеченным залогом транспортного средства (с учетом НДС)</t>
  </si>
  <si>
    <t>2.5.</t>
  </si>
  <si>
    <r>
      <t>Комиссия за изменение условий предоставленного займа, а именно: (без учета НДС)</t>
    </r>
    <r>
      <rPr>
        <b/>
        <vertAlign val="superscript"/>
        <sz val="12"/>
        <color theme="1"/>
        <rFont val="Times New Roman"/>
        <family val="1"/>
        <charset val="204"/>
      </rPr>
      <t xml:space="preserve"> 4</t>
    </r>
    <r>
      <rPr>
        <b/>
        <sz val="12"/>
        <color theme="1"/>
        <rFont val="Times New Roman"/>
        <family val="1"/>
        <charset val="204"/>
      </rPr>
      <t xml:space="preserve">
- графика погашения;
- валюты займа;
- ставки вознаграждения;
- методов погашения займа.</t>
    </r>
  </si>
  <si>
    <t>2.6.</t>
  </si>
  <si>
    <t>Комиссия за рассмотрение вопросов по: (с учетом НДС) 2,4,5,7
- изменению условий, связанных с заемщиком (созаемщиком), гарантом (поручителем) по инициативе заемщика (созаемщика), гаранта (поручителя);
- изменению условий обременения предмета залога по займу, а также при замене предмета залога;
- замене залогодателя;
- выдаче по заявлению клиента правоустанавливающих документов на предмет залога, содержащихся в кредитном досье клиента.</t>
  </si>
  <si>
    <t>По розничным кредитным продуктам,  обеспеченным залогом недвижимости</t>
  </si>
  <si>
    <t>2.7.</t>
  </si>
  <si>
    <t>Комиссия за услугу предоставления дубликатов документов, сформированных в системах CrediLogic/RS-Банк (с учетом НДС):
- Договор банковского займа /график платежей;
- Дополнительное соглашение;
- Договор страхования</t>
  </si>
  <si>
    <t xml:space="preserve">По розничным кредитным продуктам (с учетом НДС) </t>
  </si>
  <si>
    <t>2.1.1.</t>
  </si>
  <si>
    <t xml:space="preserve">По розничным кредитным продуктам, обеспеченным залогом транспортного средства ,  в том числе по новым займам, выданным в рамках внешнего и внутреннего рефинансирования </t>
  </si>
  <si>
    <t>от 0% до 2% (шаг - 0,001%)</t>
  </si>
  <si>
    <t>По договорам, заключенным до 7 февраля 2012 года включительно</t>
  </si>
  <si>
    <t>по программе  «Ипотечный экспресс»</t>
  </si>
  <si>
    <t xml:space="preserve">0,15% </t>
  </si>
  <si>
    <t>по программе «Евразийская ипотека» (пакет №1)</t>
  </si>
  <si>
    <t>по беззалоговому продукту розничного кредитования (начисление вознаграждения, погашение вознаграждения, погашение основного долга)</t>
  </si>
  <si>
    <t xml:space="preserve">0,4% </t>
  </si>
  <si>
    <t>по продукту розничного кредитования "Евразийское авто" (с предоставлением первоначального взноса)</t>
  </si>
  <si>
    <t xml:space="preserve">0,1% </t>
  </si>
  <si>
    <t>по продукту розничного кредитования "Евразийское авто" (с закладом)</t>
  </si>
  <si>
    <t xml:space="preserve">0,05% </t>
  </si>
  <si>
    <t xml:space="preserve">по продукту розничного кредитования  "Властелин колес/Экспресс авто" по выданным кредитам в период с 01.06.2007 года по 21.09.2007 года в размере: </t>
  </si>
  <si>
    <t xml:space="preserve">   - для  клиентов с подтверждением дохода с первоначальным взносом от 20% и выше на приобретение нового авто</t>
  </si>
  <si>
    <t xml:space="preserve">0,3% </t>
  </si>
  <si>
    <t xml:space="preserve">   - для  клиентов с подтверждением дохода и для  клиентов без подтверждения дохода с любым размером заклада денег на приобретение нового или подержанного авто</t>
  </si>
  <si>
    <t xml:space="preserve">0,2% </t>
  </si>
  <si>
    <t>по продукту розничного кредитования  "Властелин колес/Экспресс авто"  по выданным кредитам в период с 21.09.2007 года по 17.06.2009 года в размере:</t>
  </si>
  <si>
    <t xml:space="preserve">  - для  клиентов с подтверждением дохода с первоначальным взносом от 20% и выше на приобретение нового авто</t>
  </si>
  <si>
    <t xml:space="preserve">0,5% </t>
  </si>
  <si>
    <t>по продукту розничного кредитования "Евразийское авто" по выданным кредитам в период с 28.11.2008 года по 22.10.2010 года в размере:</t>
  </si>
  <si>
    <t xml:space="preserve">   -для  клиентов с подтверждением дохода</t>
  </si>
  <si>
    <t xml:space="preserve">  - для  клиентов без подтверждения дохода </t>
  </si>
  <si>
    <t xml:space="preserve">0,35% </t>
  </si>
  <si>
    <t>по пакету "Дистрибьютор" в рамках сотрудничества с дистрибьюторской компанией Mitsubishi Motors ТОО "Риком-Каз"</t>
  </si>
  <si>
    <t>6,66 долларов США</t>
  </si>
  <si>
    <t>2.1.2.</t>
  </si>
  <si>
    <t xml:space="preserve">по договорам, заключенным с 01 июля 2016 года до 01 февраля 2019 года </t>
  </si>
  <si>
    <t>от 0% до 3% (шаг - 0,001%)/согласно условиям Договора банковского займа</t>
  </si>
  <si>
    <t>1 Рассчитывается как % от суммы займа (с учетом финансируемых банковских комиссий,расходов Клиента и страховой премии). При частичном досрочном погашении комиссия  за организацию займа рассчитывается от остатка основного долга на дату частичного досрочного погашения.</t>
  </si>
  <si>
    <t>2 Комиссия устанавливается Уполномоченным органом при утверждении ставок вознаграждения по продуктам/пакетам</t>
  </si>
  <si>
    <t>Выдача информационных справок и писем (о наличии банковских счетов (в том числе о реквизитах Банка), о движении денег и подтверждении остатков на счетах  и прочие)  в течении 3-х рабочих дней (с учетом НДС)</t>
  </si>
  <si>
    <t>Выдача  информационных  справок  и  писем  (о  наличии  банковских  счетов  (в том  числе  о  реквизитах  Банка),  о  движении  денег  и  подтверждении  остатков  на счетах  и прочие)  в день в день (срочный)  (с учетом НДС)</t>
  </si>
  <si>
    <t xml:space="preserve"> в тенге (с учетом НДС)</t>
  </si>
  <si>
    <t>Количество платежей в пользу поставщика услуг (+имеются комиссии с физ. лиц, см. тарифы Банка)</t>
  </si>
  <si>
    <t>Выплата внутрибанковского перевода, поступившего по системе "Экспресс- переводы"</t>
  </si>
  <si>
    <t>Пакет "Premium 3"</t>
  </si>
  <si>
    <t>до 1 млн. тенге включительно в течении календарного месяца – 0 тенге;
свыше 1 млн. тенге в течении календарного месяца – 0,95% от суммы</t>
  </si>
  <si>
    <t>до 5 млн. тенге включительно в течении календарного месяца  – 0 тенге;
свыше 5 млн. тенге в течении календарного месяца - 0,95% от суммы</t>
  </si>
  <si>
    <t xml:space="preserve">до 2 млн. тенге включительно в течении календарного месяца  – 0 тенге;  
свыше 2 млн тенге в течении календарного месяца - 0,95% от суммы </t>
  </si>
  <si>
    <t>до 5 млн. тенге включительно в течении календарного месяца  – 0 тенге;
свыше 5 млн. тенге в течении календарного месяца - 0,95% от суммы.</t>
  </si>
  <si>
    <t>до 10 млн. тенге включительно в течении календарного месяца – 0 тенге; свыше 10 млн. тенге  в течении календарного месяца - 0,95% от суммы.</t>
  </si>
  <si>
    <t>до 2 млн. тенге включительно в течении календарного месяца  – 0 тенге;  
свыше 2 млн тенге в течении календарного месяца - 0,95% от суммы</t>
  </si>
  <si>
    <t xml:space="preserve"> - для  клиентов – работников организаций Зарплатного проекта вне зависимости от вида валюты и от срока нахождения денег по вкладу «Казына Премиум»</t>
  </si>
  <si>
    <t xml:space="preserve"> - для  клиентов – вкладчиков пенсионного фонда по вкладу «Казына Премиум», с которыми у Банка заключен договор о сотрудничестве,  при нахождении денег на сберегательном счете менее 7 (семь) календарных дней</t>
  </si>
  <si>
    <t xml:space="preserve"> - для  клиентов – вкладчиков пенсионного фонда по вкладу «Казына Премиум», с которыми у Банка заключен договор о сотрудничестве, при нахождении денег на сберегательном счете более 7 (семь) календарных дней</t>
  </si>
  <si>
    <t>на карту клиента Евразийского банка и/или с карты клиента Евразийского банка</t>
  </si>
  <si>
    <t>до 5 млн. тенге включительно в течении календарного месяца – 0 тенге;
свыше 5 млн. тенге в течении календарного месяца – 0,95% от суммы</t>
  </si>
  <si>
    <t xml:space="preserve">до 10 млн. тенге включительно в течении календарного месяца  – 0 тенге;  
свыше 10 млн тенге в течении календарного месяца - 0,95% от суммы </t>
  </si>
  <si>
    <t xml:space="preserve"> 1 000 тенге (0 тенге, если сумма депозита была не менее 10 000 000 тенге в течение последовательных 30 календарных дней)1, без НДС</t>
  </si>
  <si>
    <t>2000 тенге (0 тенге, если сумма депозита была не менее 10 000 000 тенге в течении последовательных 30 календарных дней)1, без НДС</t>
  </si>
  <si>
    <t>0 тенге***</t>
  </si>
  <si>
    <t>*** Банк, обслуживающий банкомат в отдельных случаях может взимать дополнительную комиссию за выдачу наличных средств;</t>
  </si>
  <si>
    <t>Продукт Карта к депозиту,  Super Turbo Deposit Card, Standard (Стандарт), Cтандарт, VIP, Карта заемщика, Garant, Карта для детей, Salary 1,2,3, CashBack MotoGP Card, CashBack Turbo Card, Зарплатный пакет (MasterCard Standard/Visa Classic/Visa Gold/ MasterCard Gold), Stаff new (MasterCard Standard/Visa Classic/Visa Gold/ MasterCard Gold), Тариф Зарплатный (Индивидуальный 2,3) (MasterCard Standard/Visa Classic/Visa Gold/ MasterCard Gold) и Тариф Зарплатный (MasterCard Standard/Visa Classic/Visa Gold/ MasterCard Gold) переведен на продукт Salary New - Пакет «Gold».
Продукт Eurasian Diamond Card VISA Infinite, Eurasian Platinum Card (индивидуальный тариф) и Тариф Зарплатный (Индивидуальный 2) (MC Black Edition /Visa Infinite/Visa Platinum ) переведен на продукт Salary New - Пакет «Premium».
Продукт Eurasian Platinum Card, Зарплатный пакет (MC Black Edition /Visa Infinite/Visa Platinum ), Stаff new (MC Black Edition /Visa Infinite/Visa Platinum), Тариф Зарплатный (Индивидуальный 3) и Зарплатный (MC Black Edition /Visa Infinite/Visa Platinum), VISA INFINITE EURASIAN STANDART Multicurrency и Eurasian Diamond Card VISA Infinite переведен на  продукт Salary New - Пакет «Premium2».</t>
  </si>
  <si>
    <t>Торговый эквайринг</t>
  </si>
  <si>
    <t>Интернет эквайринг</t>
  </si>
  <si>
    <t xml:space="preserve"> АО "Евразийский Банк", в %</t>
  </si>
  <si>
    <t>Карты других банков, в %</t>
  </si>
  <si>
    <t xml:space="preserve"> АО "Евразийский Банк"и других банков, в %</t>
  </si>
  <si>
    <t>Все</t>
  </si>
  <si>
    <t>Все (при условии что MCC ≠ 3000-3350, 4511, 5499, 5511, 5521, 9402, 5542)</t>
  </si>
  <si>
    <t>Автодилеры</t>
  </si>
  <si>
    <t>Продовольственные товары, авиалинии</t>
  </si>
  <si>
    <t>(MCC = 5511, 5521)</t>
  </si>
  <si>
    <t>№ тарифного пакета</t>
  </si>
  <si>
    <t>Планируемый предпринимателем объем операций в среднем за месяц, в тенге</t>
  </si>
  <si>
    <t>Visa International / MasterCard WorldWide</t>
  </si>
  <si>
    <t>Visa International</t>
  </si>
  <si>
    <t xml:space="preserve"> MasterCard WorldWide</t>
  </si>
  <si>
    <t xml:space="preserve">свыше 10 000 000 </t>
  </si>
  <si>
    <t>0,2; 0,3; 0,4; 0,5; 0,6; 0,7; 0,8; 0,9; 1,0; 1,1; 1,2; 1,3; 1,4; 1,5; 1,6; 1,7; 1,8; 1,9; 2,0; 2,1; 2,2; 2,3; 2,4; 2,5; 2,6; 2,7; 2,8; 2,9; 3,0</t>
  </si>
  <si>
    <t xml:space="preserve"> 0,7; 0,8; 0,9; 1,0; 1,1; 1,2; 1,3; 1,4; 1,5; 1,6; 1,7; 1,8; 1,9; 2,0; 2,1; 2,2; 2,3; 2,4; 2,5; 2,6; 2,7; 2,8; 2,9; 3,0</t>
  </si>
  <si>
    <t>1,7; 1,8; 1,9; 2,0; 2,1; 2,2; 2,3; 2,4; 2,5; 2,6; 2,7; 2,8; 2,9; 3,0</t>
  </si>
  <si>
    <t xml:space="preserve">свыше 5 000 000 </t>
  </si>
  <si>
    <t>1,5; 1,6; 1,7; 1,8; 1,9; 2,0; 2,1; 2,2; 2,3; 2,4; 2,5; 2,6; 2,7; 2,8; 2,9; 3,0</t>
  </si>
  <si>
    <t>1,1; 1,2; 1,3; 1,4; 1,5; 1,6; 1,7; 1,8; 1,9; 2,0; 2,1; 2,2; 2,3; 2,4; 2,5; 2,6; 2,7; 2,8; 2,9; 3,0</t>
  </si>
  <si>
    <t>от 2 000 000 до 5 000 000</t>
  </si>
  <si>
    <t>0,5; 0,6; 0,7; 0,8; 0,9; 1,0; 1,1; 1,2; 1,3; 1,4; 1,5; 1,6; 1,7; 1,8; 1,9; 2,0; 2,1; 2,2; 2,3; 2,4; 2,5; 2,6; 2,7; 2,8; 2,9; 3,0</t>
  </si>
  <si>
    <t>1,8; 1,9; 2,0; 2,1; 2,2; 2,3; 2,4; 2,5; 2,6; 2,7; 2,8; 2,9; 3,0</t>
  </si>
  <si>
    <t>1,3; 1,4; 1,5; 1,6; 1,7; 1,8; 1,9; 2,0; 2,1; 2,2; 2,3; 2,4; 2,5; 2,6; 2,7; 2,8; 2,9; 3,0</t>
  </si>
  <si>
    <t>1,0; 1,1; 1,2; 1,3; 1,4; 1,5; 1,6; 1,7; 1,8; 1,9; 2,0; 2,1; 2,2; 2,3; 2,4; 2,5; 2,6; 2,7; 2,8; 2,9; 3,0</t>
  </si>
  <si>
    <t>2,0; 2,1; 2,2; 2,3; 2,4; 2,5; 2,6; 2,7; 2,8; 2,9; 3,0</t>
  </si>
  <si>
    <t>от 500 000 до 2 000 000</t>
  </si>
  <si>
    <t>0,7; 0,8; 0,9; 1,0; 1,1; 1,2; 1,3; 1,4; 1,5; 1,6; 1,7; 1,8; 1,9; 2,0; 2,1; 2,2; 2,3; 2,4; 2,5; 2,6; 2,7; 2,8; 2,9; 3,0</t>
  </si>
  <si>
    <t>2,2; 2,3; 2,4; 2,5; 2,6; 2,7; 2,8; 2,9; 3,0</t>
  </si>
  <si>
    <t>от 100 000 до 500 000</t>
  </si>
  <si>
    <t>2,3; 2,4; 2,5; 2,6; 2,7; 2,8; 2,9; 3,0</t>
  </si>
  <si>
    <t>2,5; 2,6; 2,7; 2,8; 2,9; 3,0</t>
  </si>
  <si>
    <t>до 100 000</t>
  </si>
  <si>
    <t>Наименование</t>
  </si>
  <si>
    <t>Валюта</t>
  </si>
  <si>
    <t>тенге</t>
  </si>
  <si>
    <t>Ежеквартальная комиссия за обслуживание платежей по каждому POS-терминалу, установленному Банком (при оборотах более 100 000 тенге в месяц)</t>
  </si>
  <si>
    <t>Единоразовое возмещение расходов Банка по подключению к процессинговой системе Банка POS-терминала, приобретенного клиентом самостоятельно</t>
  </si>
  <si>
    <t>Комиссия за проведение безналичных платежей по POS-терминалу, установленному Банком во время проведения акции по развитию эквайринга (применяется к каждому POS-теримналу на срок не более трех месяцев с даты заключения договора)</t>
  </si>
  <si>
    <t>0,8% от суммы  электронных денег, погашенных (использованных) клиентами</t>
  </si>
  <si>
    <t>0,2% от суммы  электронных денег, погашенных (использованных) клиентами</t>
  </si>
  <si>
    <t>100 тенге за 1 операцию</t>
  </si>
  <si>
    <t>Примечания</t>
  </si>
  <si>
    <t>1 применение комиссии осуществляется при условии соответствия клиента критериям, определенным внутренними нормативными документами Банка.</t>
  </si>
  <si>
    <t>2 при обязательном подключении клиента к системе дистанционного банковского обслуживания юридических лиц «CLIENT’S BANK» (БАНК- клиент, ИНТЕРНЕТ- клиент)</t>
  </si>
  <si>
    <t>3 может быть применимо к тарифным пакетам №3, 4 и 5 при наличии желания клиента получить данную карту</t>
  </si>
  <si>
    <t>4 может быть применимо к тарифным пакетам №1 и 2 при наличии желания клиента получить данную карту</t>
  </si>
  <si>
    <t>5 может быть применимо только для POS/mPOS-терминалов Банка. В случае подключения к процессингу Банка POS/mPOS-терминала, приобретенного  клиентом самостоятельно, применяются стандартные тарифы Банка</t>
  </si>
  <si>
    <t>6 не распространяется на ПТС с крупной сетью (свыше 5-ти POS-терминалов)</t>
  </si>
  <si>
    <t>Открытие сберегательного счета.</t>
  </si>
  <si>
    <t>9.</t>
  </si>
  <si>
    <t>8.</t>
  </si>
  <si>
    <t>НАИМЕНОВАНИЕ ТАРИФА</t>
  </si>
  <si>
    <t>СТАНДАРТНЫЙ ТАРИФ</t>
  </si>
  <si>
    <t>Открытие первого инвестиционного счета.</t>
  </si>
  <si>
    <t>Открытие лицевого счета/субсчета в системе номинального держания.</t>
  </si>
  <si>
    <t>Закрытие лицевого счета/субсчета в системе номинального держания (с учетом НДС).</t>
  </si>
  <si>
    <t>Зачисление/списание финансовых инструментов, иного имущества*:</t>
  </si>
  <si>
    <t xml:space="preserve"> - внутренний рынок;</t>
  </si>
  <si>
    <t xml:space="preserve"> - международный рынок.</t>
  </si>
  <si>
    <t xml:space="preserve">Учет активов с объемом:
(в % от среднемесячного остатка активов (финансовые инструменты, деньги) по рыночной (справедливой стоимости)/номинальной стоимости: </t>
  </si>
  <si>
    <t>не менее 20 000 тенге за инвест. портфель физического лица;
не менее 40 000 тенге за инвест. портфель юридического лица</t>
  </si>
  <si>
    <t xml:space="preserve"> - до 1 млрд. тенге;</t>
  </si>
  <si>
    <t xml:space="preserve"> - от 1 до 5 млрд. тенге;</t>
  </si>
  <si>
    <t xml:space="preserve"> - от 5 до 10 млрд. тенге;</t>
  </si>
  <si>
    <t xml:space="preserve"> - от 10 до 50 млрд. тенге;</t>
  </si>
  <si>
    <t xml:space="preserve"> - от 50 до 100 млрд. тенге;</t>
  </si>
  <si>
    <t xml:space="preserve"> - свыше 100 млрд. тенге.</t>
  </si>
  <si>
    <t>Переводные операции по инвестиционному счету.</t>
  </si>
  <si>
    <t>Перевод денег  в тенге по сделкам на организованном рынке на основании доверенности клиента.</t>
  </si>
  <si>
    <t>Перевод денег для покупки ценных бумаг на меджуноародном рынке.</t>
  </si>
  <si>
    <t>Учетная регистрация контракта или внесение изменений в контракт с учетным номером по сделкам с активами клиентов на кастодиальном обслуживании.</t>
  </si>
  <si>
    <t>Перевод ценных бумаг без оплаты (смена места хранения).</t>
  </si>
  <si>
    <t>Внесение изменений и дополнений в реквизиты сделки на международном рынке ценных бумаг/отмена приказа.</t>
  </si>
  <si>
    <t>Зачисление дохода по ценным, денег от погашения ЦБ.</t>
  </si>
  <si>
    <t>Корпоративные действия (сплит, консолидация, конвертация).</t>
  </si>
  <si>
    <t>плановая выдача выписки со счета (субсчета) в системе номинального держания, отчета о проведенных операциях;</t>
  </si>
  <si>
    <t>внеплановая выдача выписки со счета (субсчета) в системе номинального держания, отчета о проведенных операциях.</t>
  </si>
  <si>
    <t>Центральный депозитарий;</t>
  </si>
  <si>
    <t>Международный кастодиан;</t>
  </si>
  <si>
    <t>Прочие организации (с учетом НДС).</t>
  </si>
  <si>
    <t>СБЕРЕГАТЕЛЬНЫЕ СЧЕТА</t>
  </si>
  <si>
    <t>ГАРАНТИИ</t>
  </si>
  <si>
    <t>ТОРГОВОЕ ФИНАНСИРОВАНИЕ</t>
  </si>
  <si>
    <t>3% годовых (мин. 30 000 тенге) - 5%  годовых</t>
  </si>
  <si>
    <t>Подтверждение аккредитива, выдача рамбурсного обязательства по аккредитиву:</t>
  </si>
  <si>
    <t>Изменение платежных инструкций после исполнения Банком:</t>
  </si>
  <si>
    <t>В иностранной валюте - 
10 000 тенге</t>
  </si>
  <si>
    <t>В иностранной валюте - 
5 000 тенге</t>
  </si>
  <si>
    <t>В иностранной валюте - 
25 000 тенге</t>
  </si>
  <si>
    <t>Аннуляция, возврат платежа после исполнения Банком:</t>
  </si>
  <si>
    <t>Подтверждение кредитования счета бенефициара:</t>
  </si>
  <si>
    <t xml:space="preserve"> - принятых через систему ДБО "Client's Bank"</t>
  </si>
  <si>
    <t>3.2.</t>
  </si>
  <si>
    <t>3.3.</t>
  </si>
  <si>
    <t>Комиссия за обслуживание выданного займа (ежемесячно) (без учета НДС)1</t>
  </si>
  <si>
    <t>По договорам, заключенным с 8 февраля 2012 года до 30 июня 2016 года (включительно)2</t>
  </si>
  <si>
    <t>Комиссия за организацию займа (ежемесячно) (без учета НДС) 1,2</t>
  </si>
  <si>
    <r>
      <t>Запрос посредством системы ДБО "Smartbank" на индивидуальный курс
покупки/продажи иностранной валют</t>
    </r>
    <r>
      <rPr>
        <sz val="12"/>
        <color theme="1"/>
        <rFont val="Times New Roman"/>
        <family val="1"/>
        <charset val="204"/>
      </rPr>
      <t xml:space="preserve">ы </t>
    </r>
  </si>
  <si>
    <t>Укрупнение/размен/обмен купюр/монет</t>
  </si>
  <si>
    <t>Выплата пенсий, государственных социальных пособий, специальных государственных пособий, надбавок к пенсиям граждан, пострадавших вследствие ядерных испытаний на Семипалатинском испытательном ядерном полигоне, государственных специальных пособий,  пособий на погребение, единовременной выплаты за счет средств государственного бюджета, определенной как разница между суммой фактически внесенных обязательных пенсионных взносов с учетом уровня инфляции и суммой пенсионных накоплений в накопительном пенсионном фонде на момент приобретения получателем права на пенсионные выплаты и других выплат (далее пенсий и пособий), а также  удержаний из пенсий и пособий  зачисленных РГКП «Государственный центр по выплате пенсий Министерства труда и социальной защиты населения РК» на текущий счет получателя.</t>
  </si>
  <si>
    <t xml:space="preserve"> - по пакетам «NEW CAR LOAN» (NCL); «USED CAR  LOAN» (UCL);  «PSL»;  «PСL»; «KAZPOST»; «LOYALTY», продукту Беззалоговый целевой кредит</t>
  </si>
  <si>
    <t>Формирование   выписок   со   счета,   мини-выписок   с  карт-счета,   графика погашения  (с учетом НДС)</t>
  </si>
  <si>
    <t>3%**</t>
  </si>
  <si>
    <t xml:space="preserve">Кредитование. Для заемщиков, письменно отказавшихся от предложения Банка по улучшению условий договора в части отмены ежемесячных комиссий Банком с 15.04.2019 г. </t>
  </si>
  <si>
    <r>
      <rPr>
        <b/>
        <sz val="12"/>
        <color theme="1"/>
        <rFont val="Times New Roman"/>
        <family val="1"/>
        <charset val="204"/>
      </rPr>
      <t>Расходы за счет отправителя средств (OUR/SHA)</t>
    </r>
    <r>
      <rPr>
        <sz val="12"/>
        <color theme="1"/>
        <rFont val="Times New Roman"/>
        <family val="1"/>
        <charset val="204"/>
      </rPr>
      <t xml:space="preserve"> (Комиссионные вознаграждения Банка-Отправителя и Банка-Корреспондента оплачиваются за счет Отправителя денег, а комиссионное вознаграждение Банка-Посредника, Банка-Бенефициара, а также третьих Банков, участвующих в маршрутизации платежа, оплачиваются за счет Бенефициара с суммы перевода), за исключением российских рублей:</t>
    </r>
  </si>
  <si>
    <t>КРЕДИТОВАНИЕ</t>
  </si>
  <si>
    <r>
      <t>Открытие счета для предприятия торговли и сервиса при заключении договора с Банком на торговый и/или интернет эквайринг</t>
    </r>
    <r>
      <rPr>
        <vertAlign val="superscript"/>
        <sz val="10"/>
        <rFont val="Times New Roman"/>
        <family val="1"/>
        <charset val="204"/>
      </rPr>
      <t>2</t>
    </r>
  </si>
  <si>
    <r>
      <t>Выпуск карты VISA Business</t>
    </r>
    <r>
      <rPr>
        <vertAlign val="superscript"/>
        <sz val="10"/>
        <rFont val="Times New Roman"/>
        <family val="1"/>
        <charset val="204"/>
      </rPr>
      <t>3</t>
    </r>
    <r>
      <rPr>
        <sz val="10"/>
        <rFont val="Times New Roman"/>
        <family val="1"/>
        <charset val="204"/>
      </rPr>
      <t xml:space="preserve"> и VISA Infinite</t>
    </r>
    <r>
      <rPr>
        <vertAlign val="superscript"/>
        <sz val="10"/>
        <rFont val="Times New Roman"/>
        <family val="1"/>
        <charset val="204"/>
      </rPr>
      <t>4</t>
    </r>
    <r>
      <rPr>
        <sz val="10"/>
        <rFont val="Times New Roman"/>
        <family val="1"/>
        <charset val="204"/>
      </rPr>
      <t xml:space="preserve"> и ежегодное обслуживание счета на весь срок действия договора торгового/интернет эквайринга</t>
    </r>
    <r>
      <rPr>
        <vertAlign val="superscript"/>
        <sz val="10"/>
        <rFont val="Times New Roman"/>
        <family val="1"/>
        <charset val="204"/>
      </rPr>
      <t>5</t>
    </r>
  </si>
  <si>
    <r>
      <t>Ежеквартальная комиссия за обслуживание платежей по каждому POS-терминалу, установленному Банком (при оборотах менее 100 000 тенге в месяц)</t>
    </r>
    <r>
      <rPr>
        <vertAlign val="superscript"/>
        <sz val="10"/>
        <rFont val="Times New Roman"/>
        <family val="1"/>
        <charset val="204"/>
      </rPr>
      <t>6</t>
    </r>
  </si>
  <si>
    <t>15 000 тенге</t>
  </si>
  <si>
    <t>550 тенге</t>
  </si>
  <si>
    <t xml:space="preserve">2 500 тенге </t>
  </si>
  <si>
    <t>500 000 тенге - до 3 месяцев (включительно); 750 000 тенге - свыше 3 месяцев.</t>
  </si>
  <si>
    <t>12 000 тенге</t>
  </si>
  <si>
    <t>согласно тарифам по кассовому обслуживанию</t>
  </si>
  <si>
    <t xml:space="preserve"> - 1 день </t>
  </si>
  <si>
    <t xml:space="preserve"> - 1 месяц </t>
  </si>
  <si>
    <t xml:space="preserve"> - 12 месяцев </t>
  </si>
  <si>
    <t xml:space="preserve"> - 3 месяца </t>
  </si>
  <si>
    <t>1 200 тенге</t>
  </si>
  <si>
    <r>
      <rPr>
        <vertAlign val="superscript"/>
        <sz val="12"/>
        <color theme="1"/>
        <rFont val="Times New Roman"/>
        <family val="1"/>
        <charset val="204"/>
      </rPr>
      <t>1</t>
    </r>
    <r>
      <rPr>
        <sz val="12"/>
        <color theme="1"/>
        <rFont val="Times New Roman"/>
        <family val="1"/>
        <charset val="204"/>
      </rPr>
      <t>В случае, если комиссия указан (-а) в процентном выражении, то она рассчитывается как % от первоначальной суммы займа (без учета финансируемых банковских комиссий, расходов Клиента и страховой премии)</t>
    </r>
  </si>
  <si>
    <r>
      <rPr>
        <vertAlign val="superscript"/>
        <sz val="12"/>
        <color theme="1"/>
        <rFont val="Times New Roman"/>
        <family val="1"/>
        <charset val="204"/>
      </rPr>
      <t>2</t>
    </r>
    <r>
      <rPr>
        <sz val="12"/>
        <color theme="1"/>
        <rFont val="Times New Roman"/>
        <family val="1"/>
        <charset val="204"/>
      </rPr>
      <t>В случае одновременного изменения нескольких условий в рамках указанной комиссии, взимается только один размер комиссии (за исключением выдачи правоустанавливающих документов на предмет залога совместно с изменением условий).</t>
    </r>
  </si>
  <si>
    <r>
      <rPr>
        <vertAlign val="superscript"/>
        <sz val="12"/>
        <color theme="1"/>
        <rFont val="Times New Roman"/>
        <family val="1"/>
        <charset val="204"/>
      </rPr>
      <t>3</t>
    </r>
    <r>
      <rPr>
        <sz val="12"/>
        <color theme="1"/>
        <rFont val="Times New Roman"/>
        <family val="1"/>
        <charset val="204"/>
      </rPr>
      <t xml:space="preserve">Банк не вправе требовать выплаты неустойки (штрафов, пени), начисленных по истечении ста восьмидесяти последовательных календарных дней просрочки исполнения обязательства по погашению любого из платежей по суммам основного долга и (или) вознаграждения по договору ипотечного жилищного займа. </t>
    </r>
  </si>
  <si>
    <r>
      <rPr>
        <vertAlign val="superscript"/>
        <sz val="12"/>
        <color theme="1"/>
        <rFont val="Times New Roman"/>
        <family val="1"/>
        <charset val="204"/>
      </rPr>
      <t>4</t>
    </r>
    <r>
      <rPr>
        <sz val="12"/>
        <color theme="1"/>
        <rFont val="Times New Roman"/>
        <family val="1"/>
        <charset val="204"/>
      </rPr>
      <t>В случае превышения предельного размера ГЭСВ, установленного НБ РК, комиссия не взимается (если комиссия предусмотрена в договорах банковского займа).</t>
    </r>
  </si>
  <si>
    <r>
      <rPr>
        <vertAlign val="superscript"/>
        <sz val="12"/>
        <color theme="1"/>
        <rFont val="Times New Roman"/>
        <family val="1"/>
        <charset val="204"/>
      </rPr>
      <t>5</t>
    </r>
    <r>
      <rPr>
        <sz val="12"/>
        <color theme="1"/>
        <rFont val="Times New Roman"/>
        <family val="1"/>
        <charset val="204"/>
      </rPr>
      <t>За исключением случаев, предусмотренных условиями договора банковского займа и действующим законодательством Республики Казахстан</t>
    </r>
  </si>
  <si>
    <r>
      <rPr>
        <vertAlign val="superscript"/>
        <sz val="12"/>
        <color theme="1"/>
        <rFont val="Times New Roman"/>
        <family val="1"/>
        <charset val="204"/>
      </rPr>
      <t>6</t>
    </r>
    <r>
      <rPr>
        <sz val="12"/>
        <color theme="1"/>
        <rFont val="Times New Roman"/>
        <family val="1"/>
        <charset val="204"/>
      </rPr>
      <t>По договорам, заключенным до 1 февраля 2019 года: за исключением случаев, когда в Договоре банковского займа указан размер комиссии, взимаемой Банком</t>
    </r>
  </si>
  <si>
    <r>
      <rPr>
        <vertAlign val="superscript"/>
        <sz val="12"/>
        <color theme="1"/>
        <rFont val="Times New Roman"/>
        <family val="1"/>
        <charset val="204"/>
      </rPr>
      <t>7</t>
    </r>
    <r>
      <rPr>
        <sz val="12"/>
        <color theme="1"/>
        <rFont val="Times New Roman"/>
        <family val="1"/>
        <charset val="204"/>
      </rPr>
      <t>По государственной программе "7-20-25. Новые возможности приобретения жилья для каждой семьи"  комиссия не предусмотрена</t>
    </r>
  </si>
  <si>
    <t>*С учетом НДС</t>
  </si>
  <si>
    <t>*** Тариф действует только в случае проведения безналичной конвертации внесенной суммы по рыночному курсу (с учетом маржи Банка) на момент совершения сделки по текущим счетам одного клиента.</t>
  </si>
  <si>
    <t xml:space="preserve"> Предоставление СМС - оповещения Клиента 
(с учетом НДС)</t>
  </si>
  <si>
    <t xml:space="preserve"> - при проведении расходной операции по сберегательному/текущему счету на сумму 10 000 тенге и выше (эквивалент в иностранной валюте)</t>
  </si>
  <si>
    <t xml:space="preserve"> -  при смене номера телефона в АБС</t>
  </si>
  <si>
    <t>Условия данного продукта действительны только для существующих клиентов, которым уже выданы карты по данному продукту, с возможностью перевыпуска карты, либо перевода с условий данного продукта на условия по новому продукту. Новым клиентам данный продукт не предоставляется.</t>
  </si>
  <si>
    <t>-доступ в VIP-залы ожидания Lounge Key предоставляется при наличии платежной карты премиального сегмента, в некоторых случаях дополнительно запрашивается паспорт и посадочный талон. 
Для держателей карт Mastercard Black Edition стоимость доступа составляет $32 (за одного посетителя, за один визит);
Для держателей карт Visa Infinite 6 посещений в год бесплатно, далее стоимость доступа составляет $32 (за одного посетителя, за один визит);
Для держателей карт Visa Platinum 2 посещения в год бесплатно, далее стоимость доступа составляет $32 (за одного посетителя, за один визит)</t>
  </si>
  <si>
    <t>0,35% от суммы
 (min. 700 тенге, max. 7500 тенге)</t>
  </si>
  <si>
    <t>3% от суммы 
(мин. 1 000 тенге, макс. 75 000 тенге)</t>
  </si>
  <si>
    <t>0,5% от суммы
 (мин 6 000 тенге; макс 77 500 тенге)</t>
  </si>
  <si>
    <t>0,4% от суммы
 (мин 6 000 тенге; макс 77 500 тенге)</t>
  </si>
  <si>
    <t>0,3% от суммы перевода, 
min  5 000 тенге; max 45 000 тенге</t>
  </si>
  <si>
    <t>0,3% от суммы перевода,  
min  5 000 тенге; max 45 000 тенге</t>
  </si>
  <si>
    <t>0,3% от суммы перевода, 
min 2 000 тенге max 30 000 тенге</t>
  </si>
  <si>
    <t>Комиссия за пересчет наличных денег и определение подлинности банкнот с применением детектора (с учетом НДС)</t>
  </si>
  <si>
    <t>** В том числе перевод в иностранной валюте, отличной от валюты текущего счета клиента</t>
  </si>
  <si>
    <t>Комиссия за ведение текущего счета с использованием пластиковой карты, по которому отсутствуют расходные операции более 1 года</t>
  </si>
  <si>
    <t>Срочный выпуск карты</t>
  </si>
  <si>
    <t xml:space="preserve"> - для филиалов (до 3 рабочих дней)</t>
  </si>
  <si>
    <t xml:space="preserve"> - для отделений (до 6 рабочих дней)</t>
  </si>
  <si>
    <t>по основной карточке:</t>
  </si>
  <si>
    <t xml:space="preserve"> - на карту клиента Евразийского банка</t>
  </si>
  <si>
    <t xml:space="preserve"> - на карты клиентов других БВУ</t>
  </si>
  <si>
    <t xml:space="preserve"> - с карт других БВУ на карту Евразийского банка</t>
  </si>
  <si>
    <t xml:space="preserve"> - на карту клиента Евразийского банка и/или с карты клиента Евразийского банка</t>
  </si>
  <si>
    <t xml:space="preserve"> - по дополнительной карте (вне пакета) в год</t>
  </si>
  <si>
    <t xml:space="preserve"> - первый год обслуживания;</t>
  </si>
  <si>
    <t xml:space="preserve"> - второй и последующий годы;</t>
  </si>
  <si>
    <t>по основной карточке</t>
  </si>
  <si>
    <t>по дополнительной карточке</t>
  </si>
  <si>
    <t>Предоставление информации о движении по карте/счету через SMS-сообщения и PUSH-уведомления в мобильном приложении Smartbank</t>
  </si>
  <si>
    <t>Сброс счетчика PIN-кода</t>
  </si>
  <si>
    <t>Блокирование утерянной/украденной карты:</t>
  </si>
  <si>
    <t>Блокирование утерянной/украденной карточки:</t>
  </si>
  <si>
    <t xml:space="preserve">- без занесения в международный стоп-лист </t>
  </si>
  <si>
    <t xml:space="preserve">Сброс счетчика PIN-кода </t>
  </si>
  <si>
    <t xml:space="preserve"> - в национальной валюте</t>
  </si>
  <si>
    <t xml:space="preserve"> - в иностранной валюте</t>
  </si>
  <si>
    <t xml:space="preserve"> - 6 месяцев</t>
  </si>
  <si>
    <t>до 25 000 долларов/евро включительно в течении календарного месяца – 0%;  
свыше 25 000 долларов/евро в течении календарного месяца - 0,8% от суммы</t>
  </si>
  <si>
    <t>до 10 000 долларов/евро включительно в течении календарного месяца – 0%;  
свыше 10 000 долларов/евро в течении календарного месяца - 0,8% от суммы</t>
  </si>
  <si>
    <t>до 2 млн. тенге включительно в течении календарного месяца – 0 тенге;  
свыше 2 млн тенге в течении календарного месяца - 0,95% от суммы</t>
  </si>
  <si>
    <t>до 10 млн. тенге включительно в течении календарного месяца – 0 тенге; свыше 10 млн. тенге в течении календарного месяца - 0,95% от суммы</t>
  </si>
  <si>
    <t>до 50 000 тенге включительно в течении календарного месяца - 0 тенге;
свыше 50 000 тенге в течении календарного месяца - 0,9% от суммы, мин. 200 тенге</t>
  </si>
  <si>
    <t>до 75 000 тенге включительно в течении календарного месяца - 0 тенге;
свыше 75 000 тенге в течении календарного месяца - 0,9% от суммы, мин. 200 тенге</t>
  </si>
  <si>
    <t>до 25 000 долларов/евро включительно в течении календарного месяца – 0%;  свыше 25 000 долларов/евро в течении календарного месяца - 0,8% от суммы</t>
  </si>
  <si>
    <t xml:space="preserve">Смена ПИН-кода </t>
  </si>
  <si>
    <t>Безналичная оплата услуг казино/лотерей/покупки электронных денег</t>
  </si>
  <si>
    <t xml:space="preserve">Смена ПИН - кода </t>
  </si>
  <si>
    <t xml:space="preserve">Смена ПИН - кода через </t>
  </si>
  <si>
    <t>Блокирование утерянной/украденной карты, сброс счетчика PIN-кода, смена PIN-кода:</t>
  </si>
  <si>
    <t>3.12.5 Блокирование утерянной/украденной карточки, сброс счетчика PIN-кода, смена PIN-кода (с учетом НДС):</t>
  </si>
  <si>
    <t xml:space="preserve">0,8% от суммы, мин. 50 тенге </t>
  </si>
  <si>
    <t>0,8% от суммы , мин. 50 тенге</t>
  </si>
  <si>
    <t>0,3% от суммы
(min  - 650 тенге, max - 5 000 тенге)</t>
  </si>
  <si>
    <t>(MCC = 5499, 5542, 3000-3350, 4511)</t>
  </si>
  <si>
    <t>Продовольственные товары, гастрономы, АЗС, авиалинии</t>
  </si>
  <si>
    <t>(MCC = 5499, 3000-3350, 4511)</t>
  </si>
  <si>
    <t xml:space="preserve">MasterCard Gold PayPass/MasterСard World PayPass/Visa Gold    </t>
  </si>
  <si>
    <t xml:space="preserve">MasterCard Gold PayPass/MasterСard World PayPass/Visa Gold  </t>
  </si>
  <si>
    <t xml:space="preserve">MasterCard Gold PayPass/MasterСard World PayPass/Visa Gold </t>
  </si>
  <si>
    <t xml:space="preserve">MasterCard Standard/ MasterCard Gold/Mastercard World PayPass******* </t>
  </si>
  <si>
    <t>MasterCard Standard Unembossed/Visa Classic Unembossed/Visa Electron/MasterCard Gold PayPass/MasterCard World PayPass/Visa Gold</t>
  </si>
  <si>
    <t>MasterCard Standard /MasterCard Gold PayPass/MasterCard World PayPass/Visa Gold</t>
  </si>
  <si>
    <t>Все (при условии что MCC ≠ 5499, 3000-3350, 4511)</t>
  </si>
  <si>
    <t>0,8; 0,9; 1,0; 1,1; 1,2; 1,3; 1,4; 1,5; 1,6; 1,7; 1,8; 1,9; 2,0; 2,1; 2,2; 2,3; 2,4; 2,5; 2,6; 2,7; 2,8; 2,9; 3,0</t>
  </si>
  <si>
    <t>3.1.4.3.</t>
  </si>
  <si>
    <t xml:space="preserve">3,5% от суммы +500 тенге </t>
  </si>
  <si>
    <t>1% от суммы +500 тенге</t>
  </si>
  <si>
    <t xml:space="preserve">3,5% от суммы +1000 тенге </t>
  </si>
  <si>
    <t>3,5% от суммы +1000 тенге</t>
  </si>
  <si>
    <t>1,5% от суммы +500 тенге</t>
  </si>
  <si>
    <t>1,5% от суммы + 500 тенге</t>
  </si>
  <si>
    <t>Visa Classic /MasterCard Standard/ Visa Gold /MasterCard Gold/MasterCard Gold PayPass/ MasterCard World PayPass 
Комплект: одна дополнительная карта Gold/World - 0 тенге</t>
  </si>
  <si>
    <t>Visa/MC Infinite/Platinum
Комплект : сертификаты страхования  на основного держателя. 1 дополнительная карта Gold/World - 0 тенге</t>
  </si>
  <si>
    <t>Visa /MasterCard Gold/MasterCard Gold PayPass/ MasterCard World PayPass  
Комплект: 1 дополнительная карта Gold/World - 0 тенге</t>
  </si>
  <si>
    <t>Visa/MC Infinite/Platinum
Комплект: сертификаты страхования  на основного держателя.  1 дополнительная карта Gold/World - 0 тенге</t>
  </si>
  <si>
    <t xml:space="preserve"> 250 тенге</t>
  </si>
  <si>
    <t>Visa Business/ Visa Gold/MasterCard Gold PayPass/Mastercard World PayPass</t>
  </si>
  <si>
    <t>18 000 тенге*</t>
  </si>
  <si>
    <t>250 тенге*</t>
  </si>
  <si>
    <t xml:space="preserve"> в долларах США/Евро</t>
  </si>
  <si>
    <t xml:space="preserve">MC Gold PayPass/MC World PayPass//Visa Gold                         
</t>
  </si>
  <si>
    <t>MC Black Edition /Visa Infinite/Visa Platinum**           
Пакет: Бесплатно одна дополнительная карта Gold/World; сертификат страхования  на основного держателя; консьерж-сервис для держателя основной карты.</t>
  </si>
  <si>
    <t>MC Black Edition /Visa Infinite**           
Пакет: Бесплатно одна дополнительная карта Gold/World; сертификат страхования  на основного держателя; консьерж-сервис для держателя основной карты.</t>
  </si>
  <si>
    <t>Корпоративные карты Visa Business/Visa Gold/Visa Infinite/MasterCard Gold PayPass/Mastercard World PayPass</t>
  </si>
  <si>
    <t>Visa Gold/Visa Business/MasterCard Gold PayPass/Mastercard World PayPass:
до 1 млн. тенге включительно в течении календарного месяца – 0 тенге;
свыше 1 млн. тенге в течении календарного месяца – 0,95% от суммы;
Visa Infinite:
до 2 млн. тенге включительно в течении календарного месяца  – 0 тенге;  
свыше 2 млн тенге в течении календарного месяца - 0,95% от суммы.</t>
  </si>
  <si>
    <t>Visa Gold/Visa Business/MasterCard Gold PayPass/Mastercard World PayPass:
до 5 млн. тенге включительно в течении календарного месяца  – 0 тенге;
свыше 5 млн. тенге в течении календарного месяца - 0,95% от суммы;
Visa Infinite:
до 10 млн. тенге включительно в течении календарного месяца – 0 тенге;
свыше 10 млн. тенге  в течении календарного месяца - 0,95% от суммы.</t>
  </si>
  <si>
    <t>Visa Gold/Visa Business/MasterCard Gold PayPass/Mastercard World PayPass: до 10000 долларов/евро включительно в течении календарного месяца – 0%;  
свыше 10000 долларов/евро в течении календарного месяца - 0,8% от суммы.
Visa Infinite: до 25000 долларов/евро включительно в течении календарного месяца – 0%;  
свыше 25000 долларов/евро в течении календарного месяца - 0,8% от суммы</t>
  </si>
  <si>
    <t>1% от суммы + 500 тенге</t>
  </si>
  <si>
    <t>1,5% + 500 тенге</t>
  </si>
  <si>
    <t xml:space="preserve"> - при возврате вклада, по которому истек срок действия, на текущий счет клиента, вне зависимости от вида валюты </t>
  </si>
  <si>
    <t>Открытие, закрытие сберегательного и текущего счета (в национальной и иностранной валюте) (закрытие с учетом НДС)</t>
  </si>
  <si>
    <t xml:space="preserve"> - заявка клиента подается после 16.00 с текущей датой зачисления</t>
  </si>
  <si>
    <t>1 минута - 500 тг, 
1 час - 20 000 тенге</t>
  </si>
  <si>
    <t xml:space="preserve">0,3% от суммы
(min. 500 тенге,
 max. 6 000 тенге) </t>
  </si>
  <si>
    <t xml:space="preserve"> 0,3% от суммы
(min. 500 тенге, 
max. 6 000 тенге)</t>
  </si>
  <si>
    <t>0,5% от суммы 
(min. 1 000 тенге,
 max. 10 000 тенге)</t>
  </si>
  <si>
    <t>0,3% от суммы
(min. 5 долларов США, 
max. 50 долларов США)</t>
  </si>
  <si>
    <t>0,5% от суммы
 (min. 1 000 тенге, 
max. 20 000 тенге)</t>
  </si>
  <si>
    <t>0,3% от суммы 
(min. 7 000 тенге, 
max. 100 000 тенге)</t>
  </si>
  <si>
    <t>0,025% от суммы
 (min. 30 000 тенге, 
max. 120 000 тенге)</t>
  </si>
  <si>
    <t>1,2% от суммы
(min. 500 тенге)</t>
  </si>
  <si>
    <t>0,7 % от суммы
(min. 500 тенге)</t>
  </si>
  <si>
    <t>100 тенге за 1 банкноту
(min. 500 тенге)</t>
  </si>
  <si>
    <t>1% от суммы
(min. 300 тенге)</t>
  </si>
  <si>
    <t>1,3 % от суммы
(min. 300 тенге)</t>
  </si>
  <si>
    <t>1 % от суммы
(min. 300 тенге)</t>
  </si>
  <si>
    <t>1,3% от суммы
(min. 300 тенге)</t>
  </si>
  <si>
    <t>1,3% от суммы 
(min. 300 тенге)</t>
  </si>
  <si>
    <t>Пакет "Premium 4"</t>
  </si>
  <si>
    <t xml:space="preserve">Visa Platinum**
Пакет: Бесплатно одна дополнительная карта Gold/World </t>
  </si>
  <si>
    <t>до 10 млн. тенге включительно в течении календарного месяца – 0 тенге; свыше 10 млн. тенге  в течении календарного месяца - 0,95%  от суммы</t>
  </si>
  <si>
    <t>Пакет "Premium Individual 5"****</t>
  </si>
  <si>
    <t>MC Gold PayPass/MC World PayPass/Visa Gold</t>
  </si>
  <si>
    <t>MC Black Edition /Visa Infinite/Visa Platinum** Пакет: Бесплатно одна дополнительная карта Gold/World; сертификат страхования  на основного держателя; консьерж-сервис для держателя основной карты.</t>
  </si>
  <si>
    <t>- ежемесячная оплата (при выпуске через отделение банка)</t>
  </si>
  <si>
    <t>- ежемесячная оплата (при дистанционном выпуске карты)</t>
  </si>
  <si>
    <t>**доступ в VIP-залы ожидания Lounge Key предоставляется при наличии платежной карты премиального сегмента, в некоторых случаях дополнительно запрашивается паспорт и посадочный талон. 
Для держателей карт Mastercard Black Edition стоимость доступа составляет $32 (за одного посетителя, за один визит) (или 0 тенге за два посещения в месяц на основного держателя при наличии в Банке депозита на сумму 10 000 000 тенге и более);
Для держателей карт Visa Infinite 6 посещений в год бесплатно, далее стоимость доступа составляет $32 (за одного посетителя, за один визит) (или 0 тенге за два посещения в месяц на основного держателя при наличии в Банке депозита на сумму 10 000 000 тенге и более);
Для держателей карт Visa Platinum 2 посещения в год бесплатно, далее стоимость доступа составляет $32 (за одного посетителя, за один визит) (или 0 тенге за два посещения в месяц на основного держателя при наличии в Банке депозита на сумму 10 000 000 тенге и более);</t>
  </si>
  <si>
    <t xml:space="preserve">в размере остатка на счете, но не более 
1 000 тенге (не взимается при наличии у  клиента депозита в Банке, а так же по текущему счету, связанному с выдачей и обслуживанием банковского займа (на период действия займа). </t>
  </si>
  <si>
    <t xml:space="preserve"> -  от 1 до 5 дней  </t>
  </si>
  <si>
    <t xml:space="preserve"> -  от 1 до 4 недель </t>
  </si>
  <si>
    <t xml:space="preserve"> -  от 1 до 3 месяцев </t>
  </si>
  <si>
    <t xml:space="preserve"> -  от 4 до 6 месяцев </t>
  </si>
  <si>
    <t xml:space="preserve"> -   от 7 до 12 месяцев </t>
  </si>
  <si>
    <t xml:space="preserve"> - от  13 месяцев и более </t>
  </si>
  <si>
    <t>****Данный тариф применяется индивидуально по согласованию Карточного Бизнеса и Финансового Департамента.</t>
  </si>
  <si>
    <t>10% от номинальной стоимости 
банкнот (-ы)****</t>
  </si>
  <si>
    <t xml:space="preserve">300 тенге в день </t>
  </si>
  <si>
    <t xml:space="preserve">1 500  тенге в неделю </t>
  </si>
  <si>
    <t xml:space="preserve">3 000 тенге в месяц </t>
  </si>
  <si>
    <t xml:space="preserve">2 850 тенге в месяц </t>
  </si>
  <si>
    <t xml:space="preserve">2 700 тенге в месяц </t>
  </si>
  <si>
    <t xml:space="preserve">2 550 тенге в месяц </t>
  </si>
  <si>
    <t xml:space="preserve">350 тенге в день </t>
  </si>
  <si>
    <t xml:space="preserve">1 750 тенге в неделю </t>
  </si>
  <si>
    <t xml:space="preserve">3 500 тенге в месяц </t>
  </si>
  <si>
    <t xml:space="preserve">3 325 тенге в месяц </t>
  </si>
  <si>
    <t xml:space="preserve">3 150 тенге в месяц </t>
  </si>
  <si>
    <t xml:space="preserve">2 975 тенге в месяц </t>
  </si>
  <si>
    <t>400 тенге в день</t>
  </si>
  <si>
    <t>2 000 тенге в неделю</t>
  </si>
  <si>
    <t>4 000 тенге в месяц</t>
  </si>
  <si>
    <t>3 800 тенге в месяц</t>
  </si>
  <si>
    <t>3 600 тенге в месяц</t>
  </si>
  <si>
    <t>3 400 тенге в месяц</t>
  </si>
  <si>
    <t>500 тенге в день</t>
  </si>
  <si>
    <t>2 500 тенге в неделю</t>
  </si>
  <si>
    <t>5 000 тенге в месяц</t>
  </si>
  <si>
    <t>4 750 тенге в месяц</t>
  </si>
  <si>
    <t>4 500 тенге в месяц</t>
  </si>
  <si>
    <t>4 250 тенге в месяц</t>
  </si>
  <si>
    <t>700 тенге в день</t>
  </si>
  <si>
    <t>3 500 тенге в неделю</t>
  </si>
  <si>
    <t>7 000 тенге в месяц</t>
  </si>
  <si>
    <t>6 650 тенге в месяц</t>
  </si>
  <si>
    <t>6 300 тенге в месяц</t>
  </si>
  <si>
    <t>5 950 тенге в месяц</t>
  </si>
  <si>
    <t>первый месяц 0 тенге, 2-ой и последующие - 150 тенге в месяц</t>
  </si>
  <si>
    <t>первый месяц бесплатно, 2-ой и последующие - 150 тенге в месяц</t>
  </si>
  <si>
    <t>первый месяц 0 тенге, 2-ой и последующие - 150 тенге в месяц*</t>
  </si>
  <si>
    <t>первый месяц - 0 тенге, 2-ой и последующие - 150 тенге в месяц</t>
  </si>
  <si>
    <t>1 Для одного открытого депозита предусмотрен только 1 пакет карт на льготных условиях. Изменение комиссии за ежемесячное обслуживание
осуществляется в течение 10 рабочих дней с момента обращения клиента в отделение банка с заявлением на изменение условий обслуживания. Если требования о сумме депозита и сроке хранения ее клиентом не были соблюдены, то льготное условие по ежемесячному обслуживанию карты прекращает свое действие.</t>
  </si>
  <si>
    <t>100 тенге (за один платежный документ)</t>
  </si>
  <si>
    <t>150 тенге (за один платежный документ)</t>
  </si>
  <si>
    <t>300 тенге (за один платежный документ)</t>
  </si>
  <si>
    <t xml:space="preserve"> - до 1 000 тенге </t>
  </si>
  <si>
    <t xml:space="preserve"> - от 1 001 тенге  до 5 000 тенге</t>
  </si>
  <si>
    <t xml:space="preserve"> - от 5 001 тенге  до 10 000 тенге</t>
  </si>
  <si>
    <t xml:space="preserve"> - от 10 001 тенге и выше</t>
  </si>
  <si>
    <t>MC Black Edition /Visa Infinite**           
Пакет: Бесплатно одна дополнительная карта Gold/World; сертификат страхования  на основного держателя; консьерж-сервис для держателя основной карты</t>
  </si>
  <si>
    <t>4 000 тенге (0 тенге, если сумма депозита была не менее
 10 000 000 тенге в течение последовательных 30 календарных дней)1, без НДС</t>
  </si>
  <si>
    <t>1 500 тенге (0 тенге, если сумма депозита была не менее 
10 000 000 тенге в течение последовательных 30 календарных дней)1, без НДС</t>
  </si>
  <si>
    <t>БИЗНЕС ВЛАДЕЛЬЦЫ ТАРИФОВ</t>
  </si>
  <si>
    <t>Дирекция по развитию цифровых продуктов\Центр цифровых продуктов и маркетинга\Блок Цифровой банк</t>
  </si>
  <si>
    <t>Отдел поддержки кассовых операций\Управление кассовых операций\Операционный департамент\Операционный блок</t>
  </si>
  <si>
    <t>Служба архитектуры и аналитики\Центр развития технологий\Блок Цифровой банк</t>
  </si>
  <si>
    <t>Центр цифровых продуктов и маркетинга\Блок Цифровой банк</t>
  </si>
  <si>
    <t>Управление развития технологий и электронного бизнеса\Карточный и платёжный бизнес\Блок Цифровой банк</t>
  </si>
  <si>
    <t>по тарифам ИПТ - Управление развития технологий и электронного бизнеса\Карточный и платёжный бизнес\Блок Цифровой банк</t>
  </si>
  <si>
    <t>Отдел методологии\Управление поддержки продаж\Департамент Малого Бизнеса\Корпоративный блок</t>
  </si>
  <si>
    <t>Отдел продуктов и процессов\Управление поддержки продаж\Департамент Малого Бизнеса\Корпоративный блок</t>
  </si>
  <si>
    <t>Управление инкассации и перевозки ценностей\Департамент безопасности</t>
  </si>
  <si>
    <t>Отдел кастодиальных операций</t>
  </si>
  <si>
    <t>Отдел документарных операций\Управление документарных операций‚ торгового финансирования\Корпоративный блок</t>
  </si>
  <si>
    <t>Отдел торгового финансирования\Управление документарных операций‚ торгового финансирования\Корпоративный блок</t>
  </si>
  <si>
    <t>Управление казначейства\Блок казначейских операций</t>
  </si>
  <si>
    <t>Управление продуктов и маркетинга\Департамент Приват-банкинга\Блок Приват-банкинга</t>
  </si>
  <si>
    <t>Управление развития карточного бизнеса и аналитики\Карточный и платёжный бизнес\Блок Цифровой банк</t>
  </si>
  <si>
    <t>Исполнение перевода по указанию третьих лиц (Инкассовые распоряжения и платежные требования)</t>
  </si>
  <si>
    <t>3,5%  +1000 тенге от суммы</t>
  </si>
  <si>
    <t xml:space="preserve">Примечание </t>
  </si>
  <si>
    <t>1% от суммы, мин. 300 тенге</t>
  </si>
  <si>
    <t>Блок Цифровой банк\Центр цифровых продуктов и маркетинга</t>
  </si>
  <si>
    <t>MasterCard World</t>
  </si>
  <si>
    <t>в 1 (первый) год</t>
  </si>
  <si>
    <t xml:space="preserve"> со 2 (второго) года при совокупном безналичном обороте покупок в торгово-сервисных предприятиях по карте от 50 000 тенге и более, в месяц</t>
  </si>
  <si>
    <t>со 2 (второго) года при совокупном безналичном обороте  покупок в торгово-сервисных предприятиях по карте менее 50 000 тенге, в месяц</t>
  </si>
  <si>
    <t xml:space="preserve"> 3 500 тенге</t>
  </si>
  <si>
    <t xml:space="preserve"> 1000 тенге</t>
  </si>
  <si>
    <t xml:space="preserve"> - зачисление денег на текущий счет с использованием карты (наличным/безналичным способом)</t>
  </si>
  <si>
    <t xml:space="preserve"> -в сети банкоматов АО "Евразийский банк"</t>
  </si>
  <si>
    <t>- в сети банкоматов других банков на территории РК</t>
  </si>
  <si>
    <t>до 300 000 тенге включительно в течение календарного месяца - 0 тенге, свыше 300 000 тенге в течение календарного месяца - 1% от суммы</t>
  </si>
  <si>
    <t xml:space="preserve">- в сети банкоматов других банков за пределами РК </t>
  </si>
  <si>
    <t>- в кассах АО "Евразийский банк" с использованием POS-терминала</t>
  </si>
  <si>
    <t>до 5 млн. тенгее включительно в течении календарного месяца – 0 тенге;
свыше 5 млн. Тенгее в течении календарного месяца - 0,95% от суммы</t>
  </si>
  <si>
    <t>- в кассах других банков</t>
  </si>
  <si>
    <t>- на карту Евразийского банка</t>
  </si>
  <si>
    <t>- на карты других банков</t>
  </si>
  <si>
    <t>до 50 000 тенге включительно в течении календарного месяца - 
0 тенге;
свыше 50 000 тенге в течении календарного месяца - 0,9% от 
суммы, мин. 200 тенге</t>
  </si>
  <si>
    <t xml:space="preserve">-перевод денег с карты на карту посредством дистанционных каналов других банков
</t>
  </si>
  <si>
    <t>1,5 % от суммы + 500 тенге</t>
  </si>
  <si>
    <t xml:space="preserve"> 100 тенге</t>
  </si>
  <si>
    <t>- дополнительная, за каждый месяц, предшествующий двум
последним календарным месяцам</t>
  </si>
  <si>
    <t xml:space="preserve"> 2000 тенге</t>
  </si>
  <si>
    <t>1й месяц - 0 , далее  150 тенге</t>
  </si>
  <si>
    <t>- смена ПИН-кода</t>
  </si>
  <si>
    <t>- сброс счетчика PIN-кода</t>
  </si>
  <si>
    <t>Неустойка в случае возникновения суммы неразрешенного овердрафта</t>
  </si>
  <si>
    <t>0,5% от суммы просроченного платежа ежедневно в течение 90 дней просрочки
0,03% от суммы просроченного платежа ежедневно по истечение 90 дней просрочки, не более 10% от суммы овердрафта, за каждый
год действия Договора</t>
  </si>
  <si>
    <t>3.2.1.</t>
  </si>
  <si>
    <t>3.2.2.</t>
  </si>
  <si>
    <t>3.2.3.</t>
  </si>
  <si>
    <t xml:space="preserve"> - Возмещение расходов, связанных с предоставлением видеозаписи
по платежным картам АО "Евразийский банк"(с учетом НДС)</t>
  </si>
  <si>
    <t>Примечания:</t>
  </si>
  <si>
    <t>По металлической Visa Infinite – 135 000 тенге
По дополнительным карточкам – 2 000 тенге</t>
  </si>
  <si>
    <t>до 500 000 тенге/эквивалент в валюте включительно в течении календарного месяца - 0 тенге;
свыше 500 000 тенге/эквивалент в валюте в течении календарного месяца - 1% от суммы, мин. 300 тенге</t>
  </si>
  <si>
    <t xml:space="preserve">1,5 % + 500 тенге, от суммы </t>
  </si>
  <si>
    <t xml:space="preserve"> - до 5 млн. тенге/эквивалент в валюте включительно в течении календарного месяца – 0 тенге;  
- свыше 5 млн тенге/эквивалент в валюте в течении календарного месяца - 1% от суммы</t>
  </si>
  <si>
    <t xml:space="preserve"> - до 2 млн. тенге/эквивалент в валюте включительно в течении календарного месяца – 0 тенге;
 - свыше 2 млн. тенге/эквивалент в валюте включительно в течении календарного месяца – 1% от суммы</t>
  </si>
  <si>
    <t xml:space="preserve"> - до 10 млн. тенге включительно в течении календарного месяца – 0 тенге; 
 - свыше 10 млн. тенге  в течении календарного месяца – 1% от суммы  мин. 300 тг.</t>
  </si>
  <si>
    <t>до 10 млн. тенге/эквивалент в другой валюте включительно в течении календарного месяца – 0%;  
до 10 млн. тенге/эквивалент в другой валюте в течении календарного месяца – 1,3%  от суммы мин. 300 тг.</t>
  </si>
  <si>
    <t xml:space="preserve"> - заработной платы по договорам с организациями</t>
  </si>
  <si>
    <t xml:space="preserve"> - кредитных средств, полученных от АО "Евразийский банк", вне зависимости от вида валюты и срока хранения</t>
  </si>
  <si>
    <t xml:space="preserve"> - первоначального взноса по залоговому займу, вне зависимости от вида валюты и срока хранения</t>
  </si>
  <si>
    <t xml:space="preserve"> - кредитных средств, полученных от АО "ИО "Казахстанская Ипотечная Компания" по программе ипотеки "Орда", вне зависимости от вида валюты и срока хранения</t>
  </si>
  <si>
    <t xml:space="preserve"> - кредитных средств на счет продавца жилья по продукту ипотеки (без НДС)</t>
  </si>
  <si>
    <t>Выдача наличных денег с текущего счета при поступлении безналичным путем:</t>
  </si>
  <si>
    <t>0,25% от суммы 
(min. 300 тенге, max. 5 000 тенге)</t>
  </si>
  <si>
    <t>0,2% от суммы перевода, 
min 150 тенге, 
max 500 тенге.</t>
  </si>
  <si>
    <t>в размере остатка на счете, но не более 1 000 тенге (не взимается при наличии у  клиента депозита в Банке, а так же по текущему счету связанному с выдачей и обслуживанием банковского займа (на
период действия займа)).</t>
  </si>
  <si>
    <t xml:space="preserve">Комиссия за выдачу наличных денег со сберегательных и текущих счетов в другом филиале для клиентов, открывших сберегательные счета в отделениях 512, 610, 617 и 625. (По аналогичным операциям, при которых денежные средства поступают безналичным путем и находятся на счету менее чем 15 (пятнадцать) календарных дней до сквозной операции, комиссии применяются согласно действующим тарифам Банка) </t>
  </si>
  <si>
    <t>в иностранной валюте - в пользу другого физического или юридического лица[2]</t>
  </si>
  <si>
    <t xml:space="preserve"> 0,2%  от суммы 
(min.  7 000 тенге, 
max. 80 000 тенге)</t>
  </si>
  <si>
    <t>Комиссия за особые условия доступа к сейфу при операциях купли-продажи (взимается дополнительно к тарифам за аренду сейфовых ячеек) (с учетом НДС)</t>
  </si>
  <si>
    <t>За утрату или повреждение имущества Банка (с учетом НДС)</t>
  </si>
  <si>
    <t xml:space="preserve"> - за утрату или повреждение имущества Банка (ключ, кассета, замок) (с учетом НДС) </t>
  </si>
  <si>
    <t xml:space="preserve"> 1000 тенге,
а также взимается возмещение по счету, выставленному организацией, обслуживающей ИБС</t>
  </si>
  <si>
    <t xml:space="preserve"> - за утрату или повреждение имущества Банка (магнитная карта)
(с учетом НДС) </t>
  </si>
  <si>
    <t xml:space="preserve">Комиссия за смену пин-кода сейфовой ячейки, в случае блокирования по вине  Клиента </t>
  </si>
  <si>
    <t>[2] списание комиссии со счетов, открытых в иностранной валюте в тенге по учетному курсу на день оплаты</t>
  </si>
  <si>
    <t xml:space="preserve"> со 2 (второго) года при совокупном безналичном обороте покупок в торгово-сервисных предприятиях по карте от 50 000 тенге и более/эквивалент в валюте, в месяц</t>
  </si>
  <si>
    <t>со 2 (второго) года при совокупном безналичном обороте  покупок в торгово-сервисных предприятиях по карте менее 50 000 тенге/эквивалент в валюте, в месяц</t>
  </si>
  <si>
    <t>- в кассах АО "Евразийский банк" с использованием POS-терминала в национальной валюте</t>
  </si>
  <si>
    <t>до 5 млн. тенге включительно в течении календарного месяца – 
0 тенге;
свыше 5 млн. тенге в течении календарного месяца - 0,95% от 
суммы</t>
  </si>
  <si>
    <t>- в кассах АО "Евразийский банк" с использованием POS-терминала в иностранной валюте</t>
  </si>
  <si>
    <t>до 10 000 долларов/евро включительно в течении календарного 
месяца – 0%; 
свыше 10 000 долларов/евро в течении календарного месяца - 
0,8% от суммы</t>
  </si>
  <si>
    <t xml:space="preserve"> - Возмещение расходов, связанных с предоставлением видеозаписи
по платежным картам АО "Евразийский банк"*</t>
  </si>
  <si>
    <t>Собственные средства</t>
  </si>
  <si>
    <t>4% от суммы + 500 тенге</t>
  </si>
  <si>
    <t>Кредитный лимит с опцией рассрочки и револьверного кредита - SmartCard</t>
  </si>
  <si>
    <t xml:space="preserve"> </t>
  </si>
  <si>
    <t xml:space="preserve">ОПЕРАЦИИ ЧЕРЕЗ ЭЛЕКТРОННЫЙ КАССИР-РЕЦИРКУЛЯТОР И ИНФОРМАЦИОННО - ПЛАТЕЖНЫЙ ТЕРМИНАЛ </t>
  </si>
  <si>
    <t>6.</t>
  </si>
  <si>
    <t>6.1.</t>
  </si>
  <si>
    <t>Перечисление сдачи в счет оплаты за сотовую связь либо на банковский счет (между счетами одного клиента) или на платежную карту АО "Евразийский банк" при проведении операции через электронный кассир-рециркулятор</t>
  </si>
  <si>
    <t xml:space="preserve">ОПЕРАЦИИ ЧЕРЕЗ  ИНФОРМАЦИОННО - ПЛАТЕЖНЫЙ ТЕРМИНАЛ </t>
  </si>
  <si>
    <t>Перечисление сдачи в счет оплаты за сотовую связь либо на банковский счет (между счетами одного клиента) или на платежную карту АО "Евразийский банк" при проведении операции через информационно-платежный терминал</t>
  </si>
  <si>
    <t>Пополнение банковского счета или платежной карты АО "Евразийский Банк"</t>
  </si>
  <si>
    <t>Прием платежей в пользу АО "Казахтелеком"</t>
  </si>
  <si>
    <t>Мобильная связь</t>
  </si>
  <si>
    <t>Коммунальные услуги</t>
  </si>
  <si>
    <t>Медицинские услуги</t>
  </si>
  <si>
    <t>Услуги образования -  учреждения образования</t>
  </si>
  <si>
    <t>Услуги образования - дошкольные учреждения</t>
  </si>
  <si>
    <t>Услуги страхования</t>
  </si>
  <si>
    <t>Прочие платежи</t>
  </si>
  <si>
    <t>Пополнение банковского счета АО "Евразийский Банк"</t>
  </si>
  <si>
    <t>*По тем видам услуг через электронный кассир-рециркулятор, по которым не предусмотрен тариф, следует руководствоваться тарифами по кассовому обслуживанию.</t>
  </si>
  <si>
    <t xml:space="preserve">Продукт </t>
  </si>
  <si>
    <t>Банк-эмитент</t>
  </si>
  <si>
    <t>Вид деятельности организации</t>
  </si>
  <si>
    <t>Прочие тарифы по торговому эквайрингу</t>
  </si>
  <si>
    <t>Операции с электронными деньгами</t>
  </si>
  <si>
    <t>Выпуск электронных денег в пользу физических лиц</t>
  </si>
  <si>
    <t>Выпуск электронных денег в пользу агентов (юридических лиц)</t>
  </si>
  <si>
    <t>Операции на корпоративном сайте (или ином веб-ресурсе Банка)</t>
  </si>
  <si>
    <t>Перевод в пользу погашения кредита с пластиковой карты любого банка на корпоративном сайте (или ином веб-ресурсе Банка)</t>
  </si>
  <si>
    <t>Перевод в пользу пополнения депозита и карточного счета с пластиковой карты любого банка на корпоративном сайте (или ином веб-ресурсе Банка)</t>
  </si>
  <si>
    <t>Прием платежей через информационно-платежный терминал</t>
  </si>
  <si>
    <t>**Гарантийное возмещение - сумма денег, подлежащая выплате депозитору по гарантируемому  депозиту в соответствии с Законом Республики Казахстан</t>
  </si>
  <si>
    <t xml:space="preserve"> - гарантийного возмещения**в национальной валюте, при нахождении денег на сберегательном счете менее 30 (тридцать) календартных дней</t>
  </si>
  <si>
    <t xml:space="preserve"> - гарантийного возмещения**в национальной валюте, при нахождении денег на текущем счете менее 30 (тридцать) календарных дней</t>
  </si>
  <si>
    <t>***Гарантийное возмещение - сумма денег, подлежащая выплате депозитору по гарантируемому  депозиту в соответствии с Законом Республики Казахстан</t>
  </si>
  <si>
    <t>Внутрибанковские переводы между счетами одного клиента**</t>
  </si>
  <si>
    <t>Внутрибанковский перевод гарантийного возмещения ***между счетами одного клиента**</t>
  </si>
  <si>
    <t>Внутрибанковские переводы**:</t>
  </si>
  <si>
    <t>**Комиссия за переводы с применением кредитных карт удерживается согласно тарифам за пользование платежными картами</t>
  </si>
  <si>
    <t>3.14.3.2. Получение наличных денег в кассе через POS-терминал:</t>
  </si>
  <si>
    <t xml:space="preserve">Visa Infinite (Металлическая) 
Пакет: 
1. Бесплатно две дополнительные карты:
 - MC Black Edition
 - Visa Platinum
2. Сертификат страхования  на основного держателя; 
3. Консьерж-сервис для держателя основной карты.
</t>
  </si>
  <si>
    <t xml:space="preserve">Основная  карта Visa Infinite (Металлическая):
- 0 тенге, при соблюдении следующего условия: совокупный среднедневной остаток на депозитах/текущих счетах  клиента был не менее 300 000 000 (триста миллионов) тенге/эквивалент в валюте за фактическое кол-во дней в месяц, в котором была открыта карта/за 1 (один) календарный месяц во 2-ой и последующие месяцы [1].
- 0 тенге, при проведении безналичных оборотов по карте по оплате товаров/услуг на сумму более 1 000 000 тенге/эквивалент в валюте за 1 (один) календарный месяц.
- 15 000 тенге, в остальных случаях. 
</t>
  </si>
  <si>
    <t xml:space="preserve">Дополнительная карта Visa Infinite (Металлическая):
- 0 тенге, при проведении безналичных оборотов по карте по оплате товаров/услуг на сумму более 1 000 000 тенге/эквивалент в валюте за 1 (один) календарный месяц.
- 15 000 тенге, в остальных случаях. </t>
  </si>
  <si>
    <t xml:space="preserve">Gold/World (пластиковая карта) - 2 000 тенге 
MC Black Edition/Visa Infinite/Visa Platinum (пластиковая карта) - 24 000 тенге
</t>
  </si>
  <si>
    <t xml:space="preserve"> - до 20 млн. тенге/эквивалент в валюте включительно в течении календарного месяца – 0 тенге
 - свыше 20 млн. тенге/эквивалент в валюте включительно в течении календарного месяца – 1,5% от суммы
</t>
  </si>
  <si>
    <t xml:space="preserve">Основная  карта Visa Infinite (Металлическая):
 - 30 000 тенге
 - 0 тенге, при соблюдении следующего условия: совокупный остаток на депозитах/текущих счетах клиента составляет не менее 300 000 000 (триста миллионов) тенге/эквивалент в валюте на дату открытия карты*
Дополнительна карта Visa Infinite (Металлическая):
 -  30 000 тенге
</t>
  </si>
  <si>
    <t>**Банк, обслуживающий банкомат в отдельных случаях может взимать дополнительную комиссию за выдачу наличных средств;</t>
  </si>
  <si>
    <t xml:space="preserve">* Льготный тариф распространяется на 1 Пакет «Приват-Банкинг». </t>
  </si>
  <si>
    <t>БЛОК 1. Тарифы АО "Евразийский банк" для физических лиц</t>
  </si>
  <si>
    <t>1.</t>
  </si>
  <si>
    <t xml:space="preserve">ОТКРЫТИЕ, ВЕДЕНИЕ И ЗАКРЫТИЕ БАНКОВСКОГО СЧЕТА (закрытие с учетом НДС) </t>
  </si>
  <si>
    <t>2.1.3.</t>
  </si>
  <si>
    <t>Пересчет наличных денег с зачислением/без зачисления на банковский счет</t>
  </si>
  <si>
    <t xml:space="preserve">Проверка банкнот на подлинность </t>
  </si>
  <si>
    <t xml:space="preserve"> Проверка иностранной валюты на подлинность банкнот с применением детектора (с учетом НДС)</t>
  </si>
  <si>
    <t>Пересчет наличных денег без зачисления на банковский счет</t>
  </si>
  <si>
    <t>2.3.1.</t>
  </si>
  <si>
    <t>Зачисление денег на банковский счет</t>
  </si>
  <si>
    <t>Выдача наличных денег с банковского счета</t>
  </si>
  <si>
    <t>2.5.1.</t>
  </si>
  <si>
    <t>2.5.2.</t>
  </si>
  <si>
    <t>2.5.1.1.</t>
  </si>
  <si>
    <t>2.5.1.2.</t>
  </si>
  <si>
    <t>2.5.1.3.</t>
  </si>
  <si>
    <t>2.5.1.4.</t>
  </si>
  <si>
    <t>2.5.2.1.</t>
  </si>
  <si>
    <t>2.5.2.2.</t>
  </si>
  <si>
    <t>2.5.2.3.</t>
  </si>
  <si>
    <t>2.5.3.</t>
  </si>
  <si>
    <t>2.3.2.</t>
  </si>
  <si>
    <t>2.3.3.</t>
  </si>
  <si>
    <t>2.5.4.</t>
  </si>
  <si>
    <t>2.5.5.</t>
  </si>
  <si>
    <t>Перевод в национальной валюте в пользу клиента другого банка</t>
  </si>
  <si>
    <t>3.3.1.</t>
  </si>
  <si>
    <t>Внесение изменений и дополнений в перевод, аннуляция, возврат, подтверждение по переводу, поиск платежа и прочие операции (с учетом НДС)</t>
  </si>
  <si>
    <t>3.7.</t>
  </si>
  <si>
    <t>Расходы за счет бенефициара (BEN) (комиссии банка- отправителя оплачиваются за счет  отправителя, комиссия банка-корреспондента и других банков оплачиваются за счет бенефициара) (за исключением переводов в российских рублях):</t>
  </si>
  <si>
    <t xml:space="preserve"> - заявка клиента подается с 09.00 до 17.00</t>
  </si>
  <si>
    <t>3.8.</t>
  </si>
  <si>
    <t>3.9.</t>
  </si>
  <si>
    <t>3.10.</t>
  </si>
  <si>
    <t>3.11.</t>
  </si>
  <si>
    <t xml:space="preserve">1% от суммы операции,
min. 400 тенге
(за один платежный документ) </t>
  </si>
  <si>
    <t>4.</t>
  </si>
  <si>
    <t>4.3.</t>
  </si>
  <si>
    <t>4.4.</t>
  </si>
  <si>
    <t>4.5.</t>
  </si>
  <si>
    <t>4.6.</t>
  </si>
  <si>
    <t>4.7.</t>
  </si>
  <si>
    <t>4.8.</t>
  </si>
  <si>
    <t>4.9.</t>
  </si>
  <si>
    <t>Примечания к р. 1.</t>
  </si>
  <si>
    <t>Примечания к р. 2.</t>
  </si>
  <si>
    <t>Примечания к р. 3.</t>
  </si>
  <si>
    <t>Примечания к р. 4.</t>
  </si>
  <si>
    <t>Предоставление информационных справок и писем, дубликата выписок и прочих документов (с учетом НДС)</t>
  </si>
  <si>
    <t>Примечания к р. 5.</t>
  </si>
  <si>
    <t>6.2.</t>
  </si>
  <si>
    <t>6.3.</t>
  </si>
  <si>
    <t>6.4.</t>
  </si>
  <si>
    <t>6.5.</t>
  </si>
  <si>
    <t>6.6.</t>
  </si>
  <si>
    <t>6.7.</t>
  </si>
  <si>
    <t>Примечания к р. 6.</t>
  </si>
  <si>
    <t>6.8.</t>
  </si>
  <si>
    <t>Примечания к р. 7.</t>
  </si>
  <si>
    <t xml:space="preserve">8. </t>
  </si>
  <si>
    <t>Примечания к п. 8.2.</t>
  </si>
  <si>
    <t>9.2.1.</t>
  </si>
  <si>
    <t>9.2.2.</t>
  </si>
  <si>
    <t>9.4.1.</t>
  </si>
  <si>
    <t>9.4.2.</t>
  </si>
  <si>
    <t>9.4.3.</t>
  </si>
  <si>
    <t>9.6.</t>
  </si>
  <si>
    <t>Примечания к р.9.</t>
  </si>
  <si>
    <t>9.7.</t>
  </si>
  <si>
    <t>9.7.1.</t>
  </si>
  <si>
    <t>9.7.2.</t>
  </si>
  <si>
    <t>Примечания к р.9.7.</t>
  </si>
  <si>
    <t>Примечания к р.10.</t>
  </si>
  <si>
    <r>
      <rPr>
        <b/>
        <sz val="12"/>
        <color theme="1"/>
        <rFont val="Times New Roman"/>
        <family val="1"/>
        <charset val="204"/>
      </rPr>
      <t>Примечание к р.2:</t>
    </r>
    <r>
      <rPr>
        <sz val="12"/>
        <color theme="1"/>
        <rFont val="Times New Roman"/>
        <family val="1"/>
        <charset val="204"/>
      </rPr>
      <t xml:space="preserve">
*с учетмо НДС
** При вводе в номинальное держание при приеме активов на кастодиальное обслуживание - 0 тенге.</t>
    </r>
  </si>
  <si>
    <t>2.8.</t>
  </si>
  <si>
    <t>2.9.</t>
  </si>
  <si>
    <t>2.10.</t>
  </si>
  <si>
    <t>2.11.</t>
  </si>
  <si>
    <t>2.12.</t>
  </si>
  <si>
    <t>2.13.</t>
  </si>
  <si>
    <t>2.14.</t>
  </si>
  <si>
    <t>2.14.1.</t>
  </si>
  <si>
    <t>2.14.2.</t>
  </si>
  <si>
    <t>2.15.</t>
  </si>
  <si>
    <t>Открытие банковского счета (в том числе в различных режимах, эскроу счета)</t>
  </si>
  <si>
    <t>1.1.8.</t>
  </si>
  <si>
    <t>1.1.9.</t>
  </si>
  <si>
    <t>Ведение банковского счета</t>
  </si>
  <si>
    <t>1.2.4.</t>
  </si>
  <si>
    <t>Закрытие банковского счета (с учетом НДС)</t>
  </si>
  <si>
    <t>Закрытие текущего счета, в том числе транзитном и лимитированном режиме по инициативе клиента, за исключением случаев ликвидации (с учетом НДС);</t>
  </si>
  <si>
    <t>Закрытие текущего счета, в том числе транзитном и лимитированном режиме по инициативе Банка, в соответствии с законодательством Республики Казахстан  (с учетом НДС).</t>
  </si>
  <si>
    <t>Прием и пересчет наличных денег с зачислением/без зачисления на банковский счет</t>
  </si>
  <si>
    <t>2.1.2.1.</t>
  </si>
  <si>
    <t>2.1.2.2.</t>
  </si>
  <si>
    <t>2.1.2.3.</t>
  </si>
  <si>
    <t>2.1.2.4.</t>
  </si>
  <si>
    <t>2.1.3.1.</t>
  </si>
  <si>
    <t>2.1.3.2.</t>
  </si>
  <si>
    <t>2.1.2.5.</t>
  </si>
  <si>
    <t>2.1.4.</t>
  </si>
  <si>
    <t>2.1.5.</t>
  </si>
  <si>
    <t>2.1.6.</t>
  </si>
  <si>
    <t>2.1.4.1.</t>
  </si>
  <si>
    <t>2.2.3.</t>
  </si>
  <si>
    <t>2.2.4.</t>
  </si>
  <si>
    <t>3.2.2.1.</t>
  </si>
  <si>
    <t>3.2.2.2.</t>
  </si>
  <si>
    <t>3.2.2.3.</t>
  </si>
  <si>
    <t>3.2.2.4.</t>
  </si>
  <si>
    <t>3.2.2.5.</t>
  </si>
  <si>
    <t xml:space="preserve"> Внесение изменений и дополнений в перевод, возврат, аннулирование, поиск платежного поручения (с учетом НДС)</t>
  </si>
  <si>
    <t>Выдача информационных справок и писем, тендерных справок, выписки по счету, банковско-финансовых документов, их дубликатов, копии платежных поручений и прочие документы  (с учетом НДС)</t>
  </si>
  <si>
    <t>4.1.1.</t>
  </si>
  <si>
    <t>4.1.2.</t>
  </si>
  <si>
    <t>4.1.3.</t>
  </si>
  <si>
    <t>4.1.4.</t>
  </si>
  <si>
    <t>4.1.5.</t>
  </si>
  <si>
    <t>4.1.6.</t>
  </si>
  <si>
    <t>4.1.7.</t>
  </si>
  <si>
    <t>4.1.8.</t>
  </si>
  <si>
    <t>4.1.9.</t>
  </si>
  <si>
    <t>4.1.10.</t>
  </si>
  <si>
    <t>4.2.1.</t>
  </si>
  <si>
    <t>4.2.2.</t>
  </si>
  <si>
    <t>4.2.3.</t>
  </si>
  <si>
    <t>Примечания к р. 4.:</t>
  </si>
  <si>
    <t>5.2.1.</t>
  </si>
  <si>
    <t>5.2.2.</t>
  </si>
  <si>
    <t>Примечания к р. 5.:</t>
  </si>
  <si>
    <t>Примечание к р.7.:</t>
  </si>
  <si>
    <t>8.4.</t>
  </si>
  <si>
    <t>8.5.</t>
  </si>
  <si>
    <t>8.6.</t>
  </si>
  <si>
    <t>8.7.</t>
  </si>
  <si>
    <t>9.8.</t>
  </si>
  <si>
    <t>9.9.</t>
  </si>
  <si>
    <t>9.10.</t>
  </si>
  <si>
    <t>9.11.</t>
  </si>
  <si>
    <t>9.12.</t>
  </si>
  <si>
    <t>9.13.</t>
  </si>
  <si>
    <t>9.14.</t>
  </si>
  <si>
    <t>9.15.</t>
  </si>
  <si>
    <t>9.16.</t>
  </si>
  <si>
    <t>9.17.</t>
  </si>
  <si>
    <t>9.18.</t>
  </si>
  <si>
    <t>ДОКУМЕНТАРНЫЕ ОПЕРАЦИИ</t>
  </si>
  <si>
    <t xml:space="preserve">10.1. </t>
  </si>
  <si>
    <t>10.1.1.</t>
  </si>
  <si>
    <t>10.1.2.</t>
  </si>
  <si>
    <t>10.1.1.1.</t>
  </si>
  <si>
    <t>10.1.1.2.</t>
  </si>
  <si>
    <t>10.2.1.</t>
  </si>
  <si>
    <t>10.2.2.</t>
  </si>
  <si>
    <t>10.1.3.</t>
  </si>
  <si>
    <t>10.1.4.</t>
  </si>
  <si>
    <t>10.1.5.</t>
  </si>
  <si>
    <t>10.1.6.</t>
  </si>
  <si>
    <t>10.1.7.</t>
  </si>
  <si>
    <t>10.1.8.</t>
  </si>
  <si>
    <t>Примечания к р. 10.:</t>
  </si>
  <si>
    <t>Операции по гарантиям</t>
  </si>
  <si>
    <t>*Комиссия за увеличение суммы гарантии: согласно тарифам за выпуск гарантии</t>
  </si>
  <si>
    <t>10.2.1.1.</t>
  </si>
  <si>
    <t>10.2.1.2.</t>
  </si>
  <si>
    <t>10.2.1.3.</t>
  </si>
  <si>
    <t>10.2.1.4.</t>
  </si>
  <si>
    <t>10.2.1.5.</t>
  </si>
  <si>
    <t>10.2.1.6.</t>
  </si>
  <si>
    <t>10.2.1.6.1.</t>
  </si>
  <si>
    <t>10.2.1.7.</t>
  </si>
  <si>
    <t>10.2.2.1.</t>
  </si>
  <si>
    <t>10.2.2.2.</t>
  </si>
  <si>
    <t>10.2.2.3.</t>
  </si>
  <si>
    <t>10.2.2.4.</t>
  </si>
  <si>
    <t>10.2.2.5.</t>
  </si>
  <si>
    <t>10.2.2.6.</t>
  </si>
  <si>
    <t>10.3.1.</t>
  </si>
  <si>
    <t>10.3.2.</t>
  </si>
  <si>
    <t>10.3.3.</t>
  </si>
  <si>
    <t>10.3.5.</t>
  </si>
  <si>
    <t>10.3.7.</t>
  </si>
  <si>
    <t xml:space="preserve"> 20 000 тенге</t>
  </si>
  <si>
    <t xml:space="preserve"> 15 000 тенге </t>
  </si>
  <si>
    <t xml:space="preserve"> 7 000 тенге</t>
  </si>
  <si>
    <t xml:space="preserve"> 20 000 тенге </t>
  </si>
  <si>
    <t>11.3.1.</t>
  </si>
  <si>
    <t>11.3.2.</t>
  </si>
  <si>
    <t>11.5.1.</t>
  </si>
  <si>
    <t>11.5.2.</t>
  </si>
  <si>
    <t>11.5.3.</t>
  </si>
  <si>
    <t>Прочие операционные услуги</t>
  </si>
  <si>
    <t>11.6.1.</t>
  </si>
  <si>
    <t>11.6.2.</t>
  </si>
  <si>
    <t>Изменение платежных инструкций, аннуляция, возврат, поиск платежа (с учетом НДС)</t>
  </si>
  <si>
    <t>11.6.1.1.</t>
  </si>
  <si>
    <t>11.6.1.2.</t>
  </si>
  <si>
    <t xml:space="preserve"> - Внутрибанковские платежи (с учетом НДС)</t>
  </si>
  <si>
    <t>11.6.3.</t>
  </si>
  <si>
    <t>11.6.4.</t>
  </si>
  <si>
    <t>11.6.5.</t>
  </si>
  <si>
    <t>12.1.1.</t>
  </si>
  <si>
    <t>13.1.2.</t>
  </si>
  <si>
    <t xml:space="preserve">Комиссия за обслуживание платежей по каждому переданному mPOS Клиенту: </t>
  </si>
  <si>
    <t>13.1.3.</t>
  </si>
  <si>
    <t>11.6.2.1.</t>
  </si>
  <si>
    <t>11.6.1.3.</t>
  </si>
  <si>
    <t xml:space="preserve"> - Внешние платежи в тенге (с учетом НДС)</t>
  </si>
  <si>
    <t xml:space="preserve"> - Внешние платежи в иностранной валюте (с учетом НДС)</t>
  </si>
  <si>
    <t>25 000 тенге</t>
  </si>
  <si>
    <t>20 000 тенге</t>
  </si>
  <si>
    <t xml:space="preserve"> - Внутрибанковские платежи</t>
  </si>
  <si>
    <t>в сумме фактического остатка, но не более 2 000 тенге</t>
  </si>
  <si>
    <t>Примечание к р. 11.:</t>
  </si>
  <si>
    <t>14.</t>
  </si>
  <si>
    <t>14.5.</t>
  </si>
  <si>
    <t>Открытие сберегательного счета в национальной и иностранной валюте</t>
  </si>
  <si>
    <t>15.4.</t>
  </si>
  <si>
    <t>Внутрибанковские переводы</t>
  </si>
  <si>
    <t>15.5.</t>
  </si>
  <si>
    <t>50 тенге за каждый лист 
(макс 5 000 тенге)</t>
  </si>
  <si>
    <t>Выписки и прочие комиссии за услуги</t>
  </si>
  <si>
    <t>1.7.2.</t>
  </si>
  <si>
    <t>Ставки вознаграждения Банка по предоставленным займам</t>
  </si>
  <si>
    <t>4.5.2.</t>
  </si>
  <si>
    <t>6. Кредитная карта "Евразия"</t>
  </si>
  <si>
    <t xml:space="preserve">6.1. Выпуск и обслуживание cчета   </t>
  </si>
  <si>
    <t>6.1.1. Выпуск карты и обслуживание cчета с использованием  карты:</t>
  </si>
  <si>
    <t>6.1.2. Замена карты по просьбе держателя карты или выпуск новой карты взамен утерянной/украденной (с учетом НДС)*</t>
  </si>
  <si>
    <t xml:space="preserve">6.1.3. Замена карты по инициативе Банка </t>
  </si>
  <si>
    <t>6.2. Зачисление и переводы денег</t>
  </si>
  <si>
    <t>6.2.1. Зачисление денег на счет  карты:</t>
  </si>
  <si>
    <t>6.2.2. Перевод денег с карты на карту посредством дистанционных каналов Банка:</t>
  </si>
  <si>
    <t>6.2.3. Перевод денег со счета:</t>
  </si>
  <si>
    <t>6.3.  Транзакционные комиссии</t>
  </si>
  <si>
    <t>6.3.1. Получение наличных денег в банкомате:</t>
  </si>
  <si>
    <t>6.3.2. Получение наличных денег в кассе через POS-терминал:</t>
  </si>
  <si>
    <t>6.3.3. Дополнительная комиссия за получение наличных денег за счет кредитного лимита через POS-терминал или банкомат:</t>
  </si>
  <si>
    <t>6.3.4. Оплата товаров и услуг на предприятиях торговли и сервиса:</t>
  </si>
  <si>
    <t>6.3.5.   Безналичная оплата услуг казино/лотерей/покупки электронных денег</t>
  </si>
  <si>
    <t>6.3.6. Дополнительная комиссия за оплату товаров и услуг, проведение различных платежей за счет кредитного лимита</t>
  </si>
  <si>
    <t>6.4 Выписки</t>
  </si>
  <si>
    <t>6.4.1. Запрос баланса с помощью банкомата или POS-терминала:</t>
  </si>
  <si>
    <t>6.4.2. Запрос информации о последних 10 операциях:</t>
  </si>
  <si>
    <t>6.4.3. Выписка по счету с использованием карты:</t>
  </si>
  <si>
    <t>6.5. Блокирование утерянной/украденной карты, сброс счетчика PIN-кода, смена PIN-кода:</t>
  </si>
  <si>
    <t>6.6. Ставки вознаграждения Банка по предоставленному кредиту</t>
  </si>
  <si>
    <t>6.6.1. В пределах установленного кредитного лимита:</t>
  </si>
  <si>
    <t>6.6.2. В случае превышения суммы установленного кредитного лимита:</t>
  </si>
  <si>
    <t>6.7. Минимальный платеж</t>
  </si>
  <si>
    <t>6.8. В случае просрочки погашения банковского займа неустойку (штраф, пеня) составит:</t>
  </si>
  <si>
    <t xml:space="preserve">6.9. Льготный период </t>
  </si>
  <si>
    <t>6.10. Ставки вознаграждения на остаток собственных средств на счете карты</t>
  </si>
  <si>
    <t>6.11. Предоставление информации о движении по карте/счету через SMS-сообщения и PUSH-уведомления в мобильном приложении Smartbank</t>
  </si>
  <si>
    <t xml:space="preserve">6.12. Предоставлении информации о проведенных операциях посредством банкоматов, в т.ч. видеозаписи (с учетом НДС) </t>
  </si>
  <si>
    <t>Примечание к р. 6.:</t>
  </si>
  <si>
    <t>6.3.7. Заключение договоров страхования путешественников от имени страховой  организации (с учетом НДС):</t>
  </si>
  <si>
    <t xml:space="preserve">7. Пакет «Приват-Банкинг» </t>
  </si>
  <si>
    <t>7.1. Выпуск карточки и обслуживание банковского счета с использованием платежной карты (без НДС):</t>
  </si>
  <si>
    <t xml:space="preserve">7.1.1. Комиссия за выпуск </t>
  </si>
  <si>
    <t xml:space="preserve">7.1.2. Ежемесячная оплата </t>
  </si>
  <si>
    <t xml:space="preserve">7.1.3. Ежемесячная оплата по дополнительной карте (вне пакета) в год </t>
  </si>
  <si>
    <t xml:space="preserve">7.1.4. Замена карточки по просьбе держателя карточки или выпуск новой карточки взамен утерянной/украденной </t>
  </si>
  <si>
    <t xml:space="preserve">7.1.5. Замена карточки по инициативе Банка </t>
  </si>
  <si>
    <t xml:space="preserve">7.1.6. Комиссия за ведение текущего счета с использованием пластиковой карты, по которому отсутствуют расходные операции более 1 года </t>
  </si>
  <si>
    <t>7.2. Зачисление  и переводы денег (без НДС):</t>
  </si>
  <si>
    <t>7.2.1. Зачисление денег на счет:</t>
  </si>
  <si>
    <t xml:space="preserve">7.2.1.1. наличными </t>
  </si>
  <si>
    <t xml:space="preserve">7.2.1.2. перечислением  из других банков </t>
  </si>
  <si>
    <t xml:space="preserve">7.2.1.3. перечислением при зарплатном проекте (уплачивается предприятием/организацией) </t>
  </si>
  <si>
    <t>7.2.2. Перевод денег с карты на карту посредством дистанционных каналов Банка:</t>
  </si>
  <si>
    <t xml:space="preserve">7.2.2.1. на карту клиента Евразийского банка </t>
  </si>
  <si>
    <t>7.2.2.2. на карты клиентов других БВУ</t>
  </si>
  <si>
    <t>7.2.2.3. с карт других БВУ на карту Евразийского банка</t>
  </si>
  <si>
    <t>7.2.3. Перевод денег со счета через отделения Банка:</t>
  </si>
  <si>
    <t>7.2.3.1. в пользу клиентов АО "Евразийский банк"</t>
  </si>
  <si>
    <t>7.2.3.2. в пользу клиентов других банков в национальной валюте</t>
  </si>
  <si>
    <t>7.2.3.3. в пользу клиентов других банков в иностранной валюте:</t>
  </si>
  <si>
    <t>7.2.4. Перевод денег с карты на карту посредством дистанционных каналов других банков</t>
  </si>
  <si>
    <t>7.3. Транзакционные комиссии (без НДС):</t>
  </si>
  <si>
    <t>7.3.1. Получение наличных денег в банкомате:</t>
  </si>
  <si>
    <t>7.3.1.1. сеть АО "Евразийский банк"</t>
  </si>
  <si>
    <t xml:space="preserve">7.3.1.2. в сети банкоматов всех БВУ на территории РК </t>
  </si>
  <si>
    <t>7.3.1.3. сеть других банков за пределами РК**</t>
  </si>
  <si>
    <t>7.3.2. Получение наличных денег в кассе через POS-терминал:</t>
  </si>
  <si>
    <t>7.3.2.1. сеть АО "Евразийский банк", тенге</t>
  </si>
  <si>
    <t>7.3.2.2. сеть АО "Евразийский банк" в иностранной валюте</t>
  </si>
  <si>
    <t>7.3.2.3. сеть других банков</t>
  </si>
  <si>
    <t>7.3.3. Безналичная оплата:</t>
  </si>
  <si>
    <t>7.3.3.1. Оплата товаров и услуг на предприятиях торговли и сервиса:</t>
  </si>
  <si>
    <t>7.3.3.2. Безналичная оплата услуг казино/лотерей/покупки электронных денег</t>
  </si>
  <si>
    <t>7.4. Перевод оплаты стоимости сертификата по договору страхования путешественников от имени страховой организации (без НДС):</t>
  </si>
  <si>
    <t>7.4.1. по основной карте (вне пакета)</t>
  </si>
  <si>
    <t>7.4.1.1. Full</t>
  </si>
  <si>
    <t>7.4.1.2. Light</t>
  </si>
  <si>
    <t>7.4.2. по дополнительной карте (вне пакета)</t>
  </si>
  <si>
    <t>7.4.2.1. Full</t>
  </si>
  <si>
    <t>7.4.2.2. Light</t>
  </si>
  <si>
    <t>7.5. Выписки</t>
  </si>
  <si>
    <t>7.5.1. Запрос баланса с помощью банкомата или POS-терминала (без НДС):</t>
  </si>
  <si>
    <t xml:space="preserve">7.5.1.1. сеть АО "Евразийский банк" </t>
  </si>
  <si>
    <t xml:space="preserve">7.5.1.2. сеть других банков </t>
  </si>
  <si>
    <t xml:space="preserve">7.5.1.3. запрос информации о последних 10 операциях  </t>
  </si>
  <si>
    <t>7.5.2. Выписка по счету через отделения Банка: (без НДС)</t>
  </si>
  <si>
    <t>7.5.2.1. ежемесячная</t>
  </si>
  <si>
    <t>7.5.2.2. дополнительная</t>
  </si>
  <si>
    <t>7.5.2.3. дополнительная, за каждый месяц, предшествующий двум последним календарным месяцам</t>
  </si>
  <si>
    <t>7.5.3. Предоставление письменной информации по счету, по запросу клиента (с учетом НДС):</t>
  </si>
  <si>
    <t>7.5.3.1. через отделения Банка</t>
  </si>
  <si>
    <t>7.6. Блокирование утерянной/украденной карточки, сброс счетчика PIN-кода (без НДС):</t>
  </si>
  <si>
    <t>7.6.1. Блокирование утерянной/украденной карточки без занесения в международный стоп-лист</t>
  </si>
  <si>
    <t>7.6.2. Блокирование утерянной/украденной карточки с занесением в международный стоп-лист</t>
  </si>
  <si>
    <t>7.6.3. сброс счетчика PIN-кода</t>
  </si>
  <si>
    <t>7.6.4. смена ПИН-кода через банкомат</t>
  </si>
  <si>
    <t>7.7.  SMS-сообщения и PUSH-уведомления в мобильном приложении Smartbank (без НДС)</t>
  </si>
  <si>
    <t>7.7.1. Предоставление информации о движении по карте/счету через SMS-сообщения и PUSH-уведомления в мобильном приложении Smartbank</t>
  </si>
  <si>
    <t>7.8. Возмещение расходов по предоставлению информации о проведенных операциях посредством банкоматов, в т.ч. Видеозаписи (с учетом НДС)</t>
  </si>
  <si>
    <t>7.8.1. Расходы за предоставление видеозаписи  по платежным картам  АО "Евразийский банк"</t>
  </si>
  <si>
    <t>8. Автокарта</t>
  </si>
  <si>
    <t>8.1.Выпуск и обслуживание cчета</t>
  </si>
  <si>
    <t>8.1.1. Выпуск карты и обслуживание cчета с использованием карты:</t>
  </si>
  <si>
    <t>8.1.2. Замена карты по инициативе держателя карты или выпуск новой карты взамен утерянной/украденной</t>
  </si>
  <si>
    <t>8.1.3. Замена карты по инициативе Банка, по истечении срока действия</t>
  </si>
  <si>
    <t>8.2. Зачисление денег</t>
  </si>
  <si>
    <t>8.3. Транзакционные комиссии при использовании собственных/кредитных средств (не более 10 000 тенге, не включая комиссию)</t>
  </si>
  <si>
    <t>8.3.1. Безналичная оплата товаров и услуг (в том числе в ДБО Смартбанк)</t>
  </si>
  <si>
    <t>8.3.2. Получение наличных денег:</t>
  </si>
  <si>
    <t>8.3.3. Перевод денег с карты на карту посредством дистанционных каналов Банка/других банков:</t>
  </si>
  <si>
    <t xml:space="preserve"> 8.3.4. Перевод денег через отделения Банка</t>
  </si>
  <si>
    <t>8.4. Выписки</t>
  </si>
  <si>
    <t>8.4.1. Запрос баланса с помощью банкомата или POS-терминала:</t>
  </si>
  <si>
    <t>8.4.2.Запрос информации о последних 10 операциях:</t>
  </si>
  <si>
    <t>8.4.3. Выписка по счету с использованием карты:</t>
  </si>
  <si>
    <t>8.4.4. Предоставление информационных писем/справок и иных документов, по запросу клиента через отделения Банка</t>
  </si>
  <si>
    <t>8.4.5. Предоставление информации о движении по карте/счету через SMS-сообщения и PUSH-уведомления в мобильном приложении Smartbank (в месяц)</t>
  </si>
  <si>
    <t>8.5. Блокирование утерянной/украденной карты, сброс счетчика PIN-кода, смена PIN-кода</t>
  </si>
  <si>
    <t>8.6. Предоставлении информации о проведенных операциях посредством банкоматов, в т.ч. Видеозаписи*</t>
  </si>
  <si>
    <t>8.7. Неустойка в случае возникновения суммы неразрешенного овердрафта</t>
  </si>
  <si>
    <t>9. Эко карта</t>
  </si>
  <si>
    <t>9.1. Выпуск и обслуживание cчета</t>
  </si>
  <si>
    <t>9.1.1. Выпуск карты и обслуживание cчета с использованием карты:</t>
  </si>
  <si>
    <t>9.1.2. Замена карты по инициативе держателя карты или выпуск новой карты взамен утерянной/украденной</t>
  </si>
  <si>
    <t>9.1.3. Замена карты по инициативе Банка, по истечении срока действия</t>
  </si>
  <si>
    <t>9.2. Зачисление денег</t>
  </si>
  <si>
    <t xml:space="preserve">9.3.Транзакционные комиссии </t>
  </si>
  <si>
    <t>9.3.2. Получение наличных денег:</t>
  </si>
  <si>
    <t>9.3.3. Перевод денег с карты на карту посредством дистанционных каналов Банка/других бнков:</t>
  </si>
  <si>
    <t>9.3.4.Перевод денег через отделения Банка</t>
  </si>
  <si>
    <t>9.4. Выписки</t>
  </si>
  <si>
    <t>9.4.1. Запрос баланса с помощью банкомата или POS-терминала:</t>
  </si>
  <si>
    <t>9.4.2. Запрос информации о последних 10 операциях:</t>
  </si>
  <si>
    <t>9.4.3. Выписка по счету с использованием карты:</t>
  </si>
  <si>
    <t>9.4.4. Предоставление информационных писем/справок и иных документов, по запросу клиента через отделения Банка</t>
  </si>
  <si>
    <t>9.4.5. Предоставление информации о движении по карте/счету через SMS-сообщения и PUSH-уведомления в мобильном приложении Smartbank (в месяц)</t>
  </si>
  <si>
    <t>9.5. Блокирование утерянной/украденной карты, сброс счетчика PIN-кода, смена PIN-кода</t>
  </si>
  <si>
    <t>9.6. Предоставлении информации о проведенных операциях посредством банкоматов, в т.ч. Видеозаписи (с учетом НДС)</t>
  </si>
  <si>
    <t>9.7. Неустойка в случае возникновения суммы неразрешенного овердрафта</t>
  </si>
  <si>
    <t>9.3.1. Безналичная оплата товаров и услуг (в том числе в ДБО Смартбанк)</t>
  </si>
  <si>
    <t>10. Пакет "Vanilla", Пакет "Standard", Пакет "Premium", Пакет "Premium individual" **</t>
  </si>
  <si>
    <t>10.1. Выпуск карточки и обслуживание банковского счета с использованием платежной карты:</t>
  </si>
  <si>
    <t>10.1.1. Cрочный выпуск карты:</t>
  </si>
  <si>
    <t>10.1.2. Замена карточки по просьбе держателя карточки или выпуск новой карточки взамен утерянной/украденной</t>
  </si>
  <si>
    <t xml:space="preserve">10.1.3. Замена карточки по инициативе Банка </t>
  </si>
  <si>
    <t>10.1.4. Комиссия за ведение текущего счета с использованием пластиковой карты, по которому отсутствуют расходные операции более 1 года</t>
  </si>
  <si>
    <t>10.2. Зачисление  и переводы денег</t>
  </si>
  <si>
    <t>10.2.1. Зачисление денег на счет:</t>
  </si>
  <si>
    <t>10.2.2. Перевод денег с карты на карту посредством дистанционных каналов Банка:</t>
  </si>
  <si>
    <t>10.2.3. Перевод денег со счета:</t>
  </si>
  <si>
    <t>10.2.4. Перевод денег с карты на карту посредством дистанционных каналов других банков:</t>
  </si>
  <si>
    <t>10.3. Транзакционные комиссии</t>
  </si>
  <si>
    <t>10.3.1. Получение наличных денег в банкомате:</t>
  </si>
  <si>
    <t>10.3.2. Получение наличных денег в кассе через POS-терминал:</t>
  </si>
  <si>
    <t>10.3.3. Оплата товаров и услуг на предприятиях торговли и сервиса:</t>
  </si>
  <si>
    <t>10.4 Перевод оплаты стоимости сертификата по договору страхования путешественников от имени страховой организации:</t>
  </si>
  <si>
    <t>10.5. Выписки</t>
  </si>
  <si>
    <t>10.5.1. Запрос баланса с помощью банкомата или POS-терминала:</t>
  </si>
  <si>
    <t>10.5.2. Выписка по счету:</t>
  </si>
  <si>
    <t>10.6. Блокирование утерянной/украденной карточки, сброс счетчика PIN-кода, смена PIN-кода:</t>
  </si>
  <si>
    <t>10.7. Исключен</t>
  </si>
  <si>
    <t>10.8. Предоставление информации о движении денег по карте/счету через SMS-сообщения и PUSH-уведомления в мобильном приложении Smartbank</t>
  </si>
  <si>
    <t>10.9. Возмещение расходов по предоставлению информации о проведенных операциях посредством банкоматов, в т.ч. Видеозаписи (с учетом НДС)</t>
  </si>
  <si>
    <t>Примечание к р.10:</t>
  </si>
  <si>
    <t>11. "Corporate"</t>
  </si>
  <si>
    <t>11.1. Выпуск и ежегодное обслуживание счета</t>
  </si>
  <si>
    <t>11.1.1. Выпуск карточки и обслуживание счета:</t>
  </si>
  <si>
    <t>11.1.2. Замена карточки по просьбе держателя карточки или выпуск новой карточки взамен утерянной/украденной</t>
  </si>
  <si>
    <t xml:space="preserve">11.1.3. Замена карточки по инициативе Банка </t>
  </si>
  <si>
    <t>11.2. Зачисление  и переводы денег</t>
  </si>
  <si>
    <t>11.2.1. Зачисление денег на счета:</t>
  </si>
  <si>
    <t>11.2.2. Перевод денег со счета:</t>
  </si>
  <si>
    <t>11.3. Транзакционные комиссии</t>
  </si>
  <si>
    <t>11.3.1. Получение наличных денег в банкомате:</t>
  </si>
  <si>
    <t>11.3.2. Получение наличных денег в кассе через POS-терминал:</t>
  </si>
  <si>
    <t>11.3.3. Дополнительная комиссия за получение наличных денег за счет кредитного лимита через POS-терминал или банкомат:</t>
  </si>
  <si>
    <t>11.3.4. Оплата товаров и услуг на предприятиях торговли и сервиса:</t>
  </si>
  <si>
    <t>11.3.5. Безналичная оплата услуг казино/лотерей/покупки электронных денег</t>
  </si>
  <si>
    <t xml:space="preserve">11.3.6. Прием и перевод таможенных платежей </t>
  </si>
  <si>
    <t>11.3.7. Дополнительная комиссия за перевод по оплате  товаров и услуг, проведение различных платежей за счет кредитного лимита</t>
  </si>
  <si>
    <t>11.3.8. Оплата стоимости сертификата по  договору страхования путешественников от имени страховой организации</t>
  </si>
  <si>
    <t>11.4 Выписки</t>
  </si>
  <si>
    <t>11.4.1. Запрос баланса с помощью банкомата или POS-терминала:</t>
  </si>
  <si>
    <t>11.4.2. Запрос информации о последних 10 операциях:</t>
  </si>
  <si>
    <t>11.4.3. Выписка по счету:</t>
  </si>
  <si>
    <t>11.6 Ставки вознаграждения Банка по предоставленным займам (с учетом НДС)</t>
  </si>
  <si>
    <t>11.6.1. В пределах установленного банковского займа (с учетом НДС):</t>
  </si>
  <si>
    <t>11.6.2. В случае превышения суммы установленного банковского займа (с учетом НДС) :</t>
  </si>
  <si>
    <t>11.6.3. В случае просрочки погашения банковского займа неустойку (штраф,пеня) составит (с учетом НДС):</t>
  </si>
  <si>
    <t>11.7. Предоставление информации о движении по карте/счету через SMS-сообщения и PUSH-уведомления в мобильном приложении Smartbank (с учетом НДС)</t>
  </si>
  <si>
    <t>11.8. Предоставлении информации о проведенных операциях посредством банкоматов, в т.ч. видеозаписи (с учетом НДС)</t>
  </si>
  <si>
    <t>12.1. Выпуск карточки и обслуживание счета:</t>
  </si>
  <si>
    <t>12.1.1. по основной карточке</t>
  </si>
  <si>
    <t>12. Corporate - 2</t>
  </si>
  <si>
    <t>12.1.2. Срочный выпуск карты*</t>
  </si>
  <si>
    <t>12.2. Зачисление  и переводы денег</t>
  </si>
  <si>
    <t>12.2.1. Зачисление денег на счета:</t>
  </si>
  <si>
    <t>12.2.2. Исключен</t>
  </si>
  <si>
    <t>12.2.3. Перевод денег со счета:</t>
  </si>
  <si>
    <t>12.2.4. Исключен</t>
  </si>
  <si>
    <t>12.3. Транзакционные комиссии</t>
  </si>
  <si>
    <t>12.3.1. Получение наличных денег в банкомате:</t>
  </si>
  <si>
    <t>12.3.2.Получение наличных денег в кассе через POS-терминал:</t>
  </si>
  <si>
    <t>12.3.3. Оплата товаров и услуг на предприятиях торговли и сервиса:</t>
  </si>
  <si>
    <t xml:space="preserve">12.3.4. Исключен  </t>
  </si>
  <si>
    <t>12.4. Выписки</t>
  </si>
  <si>
    <t>12.4.1. Запрос баланса с помощью банкомата или POS-терминала:</t>
  </si>
  <si>
    <t>12.4.2. Выписка по банковскому счету, с использованием платежной карты:</t>
  </si>
  <si>
    <t>12.5. Блокирование утерянной/украденной карточки, сброс счетчика PIN-кода, смена ПИН - кода:</t>
  </si>
  <si>
    <t>12.6. Ставки вознаграждения Банка по предоставленным займам</t>
  </si>
  <si>
    <t>12.6.1. В случае возникновения суммы неразрешенного овердрафта:</t>
  </si>
  <si>
    <t>12.6.2. В случае просрочки погашения банковского займа неустойку (штраф,пеня) составит:</t>
  </si>
  <si>
    <t>12.6.3. Комиссионное вознаграждение</t>
  </si>
  <si>
    <t>12.7. предоставление информации о движении по карте/счету через SMS-сообщения и PUSH-уведомления в мобильном приложении Smartbank</t>
  </si>
  <si>
    <t>12.8. Предоставление видеозаписи по операциям проведенным в банкоматах АО "Евразийский банк" *</t>
  </si>
  <si>
    <t>13. Stаff_Corporate</t>
  </si>
  <si>
    <t>13.1. Выпуск и ежегодное обслуживание банковского счета с использованием платежной карты</t>
  </si>
  <si>
    <t>13.1.1. Замена карты по просьбе держателя карты или выпуск новой карты взамен утерянной/украденной</t>
  </si>
  <si>
    <t xml:space="preserve">13.1.2. Замена карты по инициативе Банка </t>
  </si>
  <si>
    <t>13.2. Зачисление  и переводы денег</t>
  </si>
  <si>
    <t>13.2.1. Зачисление денег на банковский счет с использованием платежной карты:</t>
  </si>
  <si>
    <t>13.2.2. Исключен</t>
  </si>
  <si>
    <t>13.2.3. Перевод денег с банковского счета с использованием платежной карты:</t>
  </si>
  <si>
    <t>13.2.4. Исключен</t>
  </si>
  <si>
    <t>13.3 Транзакционные комиссии</t>
  </si>
  <si>
    <t>13.3.1. Получение наличных денег в банкомате:</t>
  </si>
  <si>
    <t>13.3.3. Получение наличных денег в кассе через POS-терминал:</t>
  </si>
  <si>
    <t>13.3.3.1. Дополнительная комиссия за получение наличных денег за счет кредитного лимита через POS-терминал или банкомат:</t>
  </si>
  <si>
    <t>13.3.4. Оплата товаров и услуг на предприятиях торговли и сервиса (с учетом НДС):</t>
  </si>
  <si>
    <t>13.3.5.  Безналичная оплата услуг казино/лотерей/покупки электронных денег</t>
  </si>
  <si>
    <t>13.3.6. Дополнительная комиссия за оплату товаров и услуг, проведение различных платежей за счет кредитного лимита</t>
  </si>
  <si>
    <t>13.4. Выписки</t>
  </si>
  <si>
    <t>13.4.1. Запрос баланса с помощью банкомата или POS-терминала:</t>
  </si>
  <si>
    <t>13.3.7. Оплата стоимости сертификата по  договору страхования путешественников от имени страховой организации (для карт вне пакета)</t>
  </si>
  <si>
    <t>13.4.3. Выписка по банковскому счету с использованием платежной карты:</t>
  </si>
  <si>
    <t>13.5. Блокирование утерянной/украденной карты, сброс счетчика PIN-кода, смена ПИН-кода:</t>
  </si>
  <si>
    <t>13.4.2. Запрос информации о последних 10 операциях:</t>
  </si>
  <si>
    <t>13.6. Ставки вознаграждения Банка по предоставленным займам</t>
  </si>
  <si>
    <t>13.6.1. В пределах установленного банковского займа:</t>
  </si>
  <si>
    <t>13.6.2. В случае превышения суммы установленного банковского займа :</t>
  </si>
  <si>
    <t>13.6.3. В случае просрочки погашения банковского займа неустойку (штраф,пеня) составит:</t>
  </si>
  <si>
    <t>13.7. Предоставление информации о движении по карте/счету через SMS-сообщения и PUSH-уведомления в мобильном приложении Smartbank</t>
  </si>
  <si>
    <t>13.6.4. Комиссионное вознаграждение</t>
  </si>
  <si>
    <t>13.8. Предоставление информации о проведенных операциях посредством банкоматов, в т.ч. видеозаписи (с учетом НДС)</t>
  </si>
  <si>
    <t>14. New_salary.</t>
  </si>
  <si>
    <t>14.1. Выпуск карточки и обслуживание банковского счета с использованием платежной карты:</t>
  </si>
  <si>
    <t>14.1.1. Cрочный выпуск карты:</t>
  </si>
  <si>
    <t>14.1.2. Замена карточки по просьбе держателя карточки или выпуск новой карточки взамен утерянной/украденной</t>
  </si>
  <si>
    <t xml:space="preserve">14.1.3. Замена карточки по инициативе Банка </t>
  </si>
  <si>
    <t>14.1.4. Комиссия за ведение текущего счета с использованием пластиковой карты, по которому отсутствуют расходные операции более 1 года</t>
  </si>
  <si>
    <t>14.2. Зачисление  и переводы денег</t>
  </si>
  <si>
    <t>14.2.1. Зачисление денег на счет:</t>
  </si>
  <si>
    <t>14.2.2. Перевод денег с карты на карту посредством дистанционных каналов Банка:</t>
  </si>
  <si>
    <t>14.2.3. Перевод денег со счета:</t>
  </si>
  <si>
    <t>14.2.4.Перевод денег с карты на карту посредством дистанционных каналов других банков</t>
  </si>
  <si>
    <t>14.3. Транзакционные комиссии</t>
  </si>
  <si>
    <t>14.3.1. Получение наличных денег в банкомате:</t>
  </si>
  <si>
    <t>14.3.2. Получение наличных денег в кассе через POS-терминал:</t>
  </si>
  <si>
    <t>14.3.3. Оплата товаров и услуг на предприятиях торговли и сервиса:</t>
  </si>
  <si>
    <t>14.3.4. Исключен</t>
  </si>
  <si>
    <t>14.4 Перевод оплаты стоимости сертификата по договору страхования путешественников от имени страховой организации:</t>
  </si>
  <si>
    <t>14.5. Выписки</t>
  </si>
  <si>
    <t>14.5.1. Запрос баланса с помощью банкомата или POS-терминала:</t>
  </si>
  <si>
    <t>14.5.2. Выписка по счету:</t>
  </si>
  <si>
    <t>14.6. Блокирование утерянной/украденной карточки, сброс счетчика PIN-кода, смена ПИН-кода (с учетом НДС):</t>
  </si>
  <si>
    <t>14.7. Предоставление информации о движении денег по карте/счету через SMS-сообщения и PUSH-уведомления в мобильном приложении Smartbank</t>
  </si>
  <si>
    <t>14.8. Возмещение расходов по предоставлению информации о проведенных операциях посредством банкоматов, в т.ч. Видеозаписи (с учетом НДС)</t>
  </si>
  <si>
    <t>Примечание к р.14.:</t>
  </si>
  <si>
    <t>15. Социальная карта</t>
  </si>
  <si>
    <t>15.1. Выпуск и ежегодное обслуживание счета</t>
  </si>
  <si>
    <t>15.1.1. Выпуск карточки и обслуживание счета:</t>
  </si>
  <si>
    <t>15.1.2. Замена карточки по просьбе держателя карточки или выпуск новой карточки взамен утерянной/украденной</t>
  </si>
  <si>
    <t xml:space="preserve">15.1.3. Замена карточки по инициативе Банка </t>
  </si>
  <si>
    <t>15.1.4 Срочный выпуск карты</t>
  </si>
  <si>
    <t>15.2 Зачисление  и переводы денег</t>
  </si>
  <si>
    <t>15.2.1. Зачисление денег на счета:</t>
  </si>
  <si>
    <t>15.2.2. Перевод денег с карты на карту посредством дистанционных каналов Банка:</t>
  </si>
  <si>
    <t>15.2.3. Перевод денег со счета:</t>
  </si>
  <si>
    <t>15.2.4. Перевод денег с карты на карту посредством дистанционных каналов других банков:</t>
  </si>
  <si>
    <t>15.3 Транзакционные комиссии</t>
  </si>
  <si>
    <t>15.3.1. Получение наличных денег в банкомате:</t>
  </si>
  <si>
    <t>15.3.2. Получение наличных денег в кассе через POS-терминал:</t>
  </si>
  <si>
    <t>15.3.3. Дополнительная комиссия за получение наличных денег за счет кредитного лимита через POS-терминал или банкомат:</t>
  </si>
  <si>
    <t>15.3.4. Оплата товаров и услуг на предприятиях торговли и сервиса:</t>
  </si>
  <si>
    <t>15.3.5.  Безналичная оплата услуг казино/лотерей/покупки электронных денег</t>
  </si>
  <si>
    <t>15.3.6. Дополнительная комиссия за оплату товаров и услуг, проведение различных платежей за счет кредитного лимита</t>
  </si>
  <si>
    <t>15.4. Выписки</t>
  </si>
  <si>
    <t>15.4.1. Запрос баланса с помощью банкомата или POS-терминала:</t>
  </si>
  <si>
    <t>15.4.2. Запрос информации о последних 10 операциях</t>
  </si>
  <si>
    <t>15.4.3. Выписка по счету:</t>
  </si>
  <si>
    <t>15.5. Блокирование утерянной/украденной карточки, сброс счетчика PIN-кода, смена ПИН-кода:</t>
  </si>
  <si>
    <t>15.6. Ставки вознаграждения Банка по предоставленным займам</t>
  </si>
  <si>
    <t>15.6.1. В пределах установленного банковского займа:</t>
  </si>
  <si>
    <t>15.6.2. В случае превышения суммы установленного банковского займа :</t>
  </si>
  <si>
    <t>15.6.3. В случае просрочки погашения банковского займа неустойку (штраф,пеня) составит:</t>
  </si>
  <si>
    <t>15.6.4. Комиссионное вознаграждение</t>
  </si>
  <si>
    <t xml:space="preserve">15.7. Предоставление информации о движении по карте/счету через SMS-сообщения и PUSH-уведомления в мобильном приложении Smartbank </t>
  </si>
  <si>
    <t xml:space="preserve">15.8. Предоставление информации о проведенных операциях посредством банкоматов, в т.ч. видеозаписи (с учетом НДС) </t>
  </si>
  <si>
    <t>Примечание к р.15:</t>
  </si>
  <si>
    <t>2.7.1.</t>
  </si>
  <si>
    <t>2.7.2.</t>
  </si>
  <si>
    <t>5.2.3.</t>
  </si>
  <si>
    <t>5.2.4.</t>
  </si>
  <si>
    <t xml:space="preserve">7. </t>
  </si>
  <si>
    <t xml:space="preserve">7.1. </t>
  </si>
  <si>
    <t xml:space="preserve">7.1.1. </t>
  </si>
  <si>
    <t xml:space="preserve">7.1.2. </t>
  </si>
  <si>
    <t xml:space="preserve">7.1.3. </t>
  </si>
  <si>
    <t xml:space="preserve">7.1.4. </t>
  </si>
  <si>
    <t xml:space="preserve">7.1.6. </t>
  </si>
  <si>
    <t xml:space="preserve">7.3. </t>
  </si>
  <si>
    <t xml:space="preserve">11. </t>
  </si>
  <si>
    <t xml:space="preserve">11.1. </t>
  </si>
  <si>
    <t xml:space="preserve">11.1.1. </t>
  </si>
  <si>
    <t xml:space="preserve">11.2. </t>
  </si>
  <si>
    <t xml:space="preserve">11.2.1. </t>
  </si>
  <si>
    <t xml:space="preserve">11.2.2. </t>
  </si>
  <si>
    <t xml:space="preserve">11.3. </t>
  </si>
  <si>
    <t xml:space="preserve">11.3.1. </t>
  </si>
  <si>
    <t xml:space="preserve">11.3.2. </t>
  </si>
  <si>
    <t xml:space="preserve">11.3.3. </t>
  </si>
  <si>
    <t xml:space="preserve">11.7. </t>
  </si>
  <si>
    <t xml:space="preserve">11.8. </t>
  </si>
  <si>
    <t xml:space="preserve">12. </t>
  </si>
  <si>
    <t xml:space="preserve">12.1. </t>
  </si>
  <si>
    <t xml:space="preserve">12.2. </t>
  </si>
  <si>
    <t xml:space="preserve">12.2.1. </t>
  </si>
  <si>
    <t xml:space="preserve">12.2.2. </t>
  </si>
  <si>
    <t xml:space="preserve">12.3. </t>
  </si>
  <si>
    <t xml:space="preserve">12.3.1. </t>
  </si>
  <si>
    <t xml:space="preserve">12.5. </t>
  </si>
  <si>
    <t xml:space="preserve">12.6. </t>
  </si>
  <si>
    <t xml:space="preserve">12.7. </t>
  </si>
  <si>
    <t xml:space="preserve">13. </t>
  </si>
  <si>
    <t xml:space="preserve">13.1. </t>
  </si>
  <si>
    <t xml:space="preserve">13.2. </t>
  </si>
  <si>
    <t xml:space="preserve">13.2.1. </t>
  </si>
  <si>
    <t xml:space="preserve">13.2.2. </t>
  </si>
  <si>
    <t xml:space="preserve">13.3 </t>
  </si>
  <si>
    <t xml:space="preserve">13.3.1. </t>
  </si>
  <si>
    <t xml:space="preserve">13.3.3. </t>
  </si>
  <si>
    <t xml:space="preserve">13.4. </t>
  </si>
  <si>
    <t xml:space="preserve">13.5. </t>
  </si>
  <si>
    <t xml:space="preserve">13.6. </t>
  </si>
  <si>
    <t xml:space="preserve">13.7. </t>
  </si>
  <si>
    <t xml:space="preserve">13.8. </t>
  </si>
  <si>
    <t>Выпуск карточки и обслуживание банковского счета с использованием платежной карты (без НДС):</t>
  </si>
  <si>
    <t xml:space="preserve">Комиссия за выпуск </t>
  </si>
  <si>
    <t xml:space="preserve">Ежемесячная оплата </t>
  </si>
  <si>
    <t xml:space="preserve">Замена карточки по инициативе Банка </t>
  </si>
  <si>
    <t xml:space="preserve">Комиссия за ведение текущего счета с использованием пластиковой карты, по которому отсутствуют расходные операции более 1 года </t>
  </si>
  <si>
    <t>Зачисление денег на счет:</t>
  </si>
  <si>
    <t xml:space="preserve"> - наличными </t>
  </si>
  <si>
    <t>Транзакционные комиссии (без НДС)</t>
  </si>
  <si>
    <t xml:space="preserve"> - ежемесячная</t>
  </si>
  <si>
    <t xml:space="preserve"> - дополнительная</t>
  </si>
  <si>
    <t>Автокарта</t>
  </si>
  <si>
    <t xml:space="preserve">Транзакционные комиссии </t>
  </si>
  <si>
    <t>Замена карточки по просьбе держателя карточки или выпуск новой карточки взамен утерянной/украденной</t>
  </si>
  <si>
    <t>Зачисление  и переводы денег</t>
  </si>
  <si>
    <t xml:space="preserve">10.4. </t>
  </si>
  <si>
    <t>Выписка по счету:</t>
  </si>
  <si>
    <t>"Corporate"</t>
  </si>
  <si>
    <t>Выпуск и ежегодное обслуживание счета</t>
  </si>
  <si>
    <t>Выпуск карточки и обслуживание счета:</t>
  </si>
  <si>
    <t>11.1.2.</t>
  </si>
  <si>
    <t>11.1.3.</t>
  </si>
  <si>
    <t>11.1.4.</t>
  </si>
  <si>
    <t>11.1.5.</t>
  </si>
  <si>
    <t>Зачисление денег на счета:</t>
  </si>
  <si>
    <t xml:space="preserve">11.4. </t>
  </si>
  <si>
    <t xml:space="preserve">11.5. </t>
  </si>
  <si>
    <t>Оплата стоимости сертификата по  договору страхования путешественников от имени страховой организации</t>
  </si>
  <si>
    <t>Дополнительная комиссия за перевод по оплате  товаров и услуг, проведение различных платежей за счет кредитного лимита</t>
  </si>
  <si>
    <t xml:space="preserve">Прием и перевод таможенных платежей </t>
  </si>
  <si>
    <t xml:space="preserve">11.6. </t>
  </si>
  <si>
    <t xml:space="preserve">11.9.1. </t>
  </si>
  <si>
    <t xml:space="preserve">11.9.2. </t>
  </si>
  <si>
    <t xml:space="preserve">11.9.3. </t>
  </si>
  <si>
    <t>11.10.1.</t>
  </si>
  <si>
    <t>11.10.2.</t>
  </si>
  <si>
    <t>11.10.3.</t>
  </si>
  <si>
    <t xml:space="preserve">11.11. </t>
  </si>
  <si>
    <t xml:space="preserve">11.11.1. </t>
  </si>
  <si>
    <t xml:space="preserve">11.9.4. </t>
  </si>
  <si>
    <t xml:space="preserve">11.9.5. </t>
  </si>
  <si>
    <t>Примечание к р.11.:</t>
  </si>
  <si>
    <t>Срочный выпуск карты*</t>
  </si>
  <si>
    <t>12.1.2.</t>
  </si>
  <si>
    <t>12.1.3.</t>
  </si>
  <si>
    <t xml:space="preserve">12.1.4. </t>
  </si>
  <si>
    <t>12.1.5.</t>
  </si>
  <si>
    <t>12.1.6.</t>
  </si>
  <si>
    <t>12.3.2.</t>
  </si>
  <si>
    <t>Выписка по банковскому счету, с использованием платежной карты:</t>
  </si>
  <si>
    <t xml:space="preserve">12.5.1. </t>
  </si>
  <si>
    <t xml:space="preserve">12.5.2. </t>
  </si>
  <si>
    <t>12.6.1.</t>
  </si>
  <si>
    <t>12.6.2.</t>
  </si>
  <si>
    <t>12.6.3.</t>
  </si>
  <si>
    <t>В случае просрочки погашения банковского займа неустойку (штраф,пеня) составит:</t>
  </si>
  <si>
    <t xml:space="preserve">12.7.1. </t>
  </si>
  <si>
    <t xml:space="preserve">12.7.2. </t>
  </si>
  <si>
    <t>Комиссионное вознаграждение</t>
  </si>
  <si>
    <t xml:space="preserve">12.5.3. </t>
  </si>
  <si>
    <t xml:space="preserve">12.5.4. </t>
  </si>
  <si>
    <t>Stаff_Corporate</t>
  </si>
  <si>
    <t>Выпуск и ежегодное обслуживание банковского счета с использованием платежной карты</t>
  </si>
  <si>
    <t>13.1.4.</t>
  </si>
  <si>
    <t>13.1.5.</t>
  </si>
  <si>
    <t>Зачисление денег на банковский счет с использованием платежной карты:</t>
  </si>
  <si>
    <t>Перевод денег с банковского счета с использованием платежной карты:</t>
  </si>
  <si>
    <t>13.3.2.</t>
  </si>
  <si>
    <t>Оплата товаров и услуг на предприятиях торговли и сервиса (с учетом НДС):</t>
  </si>
  <si>
    <t xml:space="preserve">13.8.1. </t>
  </si>
  <si>
    <t xml:space="preserve">13.8.2. </t>
  </si>
  <si>
    <t xml:space="preserve">13.8.3. </t>
  </si>
  <si>
    <t>Выписка по банковскому счету с использованием платежной карты:</t>
  </si>
  <si>
    <t xml:space="preserve">13.9. </t>
  </si>
  <si>
    <t>Блокирование утерянной/украденной карты, сброс счетчика PIN-кода, смена ПИН-кода:</t>
  </si>
  <si>
    <t>13.9.1.</t>
  </si>
  <si>
    <t>13.9.2.</t>
  </si>
  <si>
    <t>13.9.3.</t>
  </si>
  <si>
    <t xml:space="preserve">13.10. </t>
  </si>
  <si>
    <t xml:space="preserve">13.10.1. </t>
  </si>
  <si>
    <t xml:space="preserve">13.10.2. </t>
  </si>
  <si>
    <t xml:space="preserve">13.10.3. </t>
  </si>
  <si>
    <t xml:space="preserve">13.8.4. </t>
  </si>
  <si>
    <t>Примечание к р.13.:</t>
  </si>
  <si>
    <t>Примечание к р.12.:</t>
  </si>
  <si>
    <t>Социальная карта</t>
  </si>
  <si>
    <t xml:space="preserve">Сборник тарифов АО "Евразийский банк" </t>
  </si>
  <si>
    <t>Сборник тарифов АО "Евразийский банк"</t>
  </si>
  <si>
    <t xml:space="preserve">Сборник  тарифов АО "Евразийский банк" </t>
  </si>
  <si>
    <t>Комиссия за ведение банковского счета (в национальной и иностранной валютах)</t>
  </si>
  <si>
    <t xml:space="preserve">Проверка банкноты на подлинность </t>
  </si>
  <si>
    <t>Проверка иностранной валюты на подлинность банкнот с применением детектора (с учетом НДС)</t>
  </si>
  <si>
    <t xml:space="preserve">Выдача денег с банковского счета </t>
  </si>
  <si>
    <t>Внесение изменений и дополнений в отправленный перевод, возврат, аннулирование, поиск платежа (с учетом НДС)</t>
  </si>
  <si>
    <t>4.5.1.</t>
  </si>
  <si>
    <t>Предоставление выписок по счету, справок, документов, писем, их дубликатов и прочих документов  по  просьбе клиента  (с учетом НДС)</t>
  </si>
  <si>
    <t>Предоставление письменной информации по счету, по запросу клиента (с учетом НДС)</t>
  </si>
  <si>
    <t xml:space="preserve">11.9.6. </t>
  </si>
  <si>
    <t>Блокирование утерянной/украденной карточки, сброс счетчика PIN-кода, смена PIN-кода (с учетом НДС):</t>
  </si>
  <si>
    <t>Ставки вознаграждения Банка по предоставленным займам (с учетом НДС)</t>
  </si>
  <si>
    <t xml:space="preserve">12.5.5. </t>
  </si>
  <si>
    <t>Предоставление письменной информации по счету, по запросу клиента  (с учетом НДС)</t>
  </si>
  <si>
    <t xml:space="preserve">13.8.5. </t>
  </si>
  <si>
    <t>13.8.6.</t>
  </si>
  <si>
    <t>Corporate - 2</t>
  </si>
  <si>
    <t>Предоставление видеозаписи по операциям проведенным в банкоматах АО "Евразийский банк" *</t>
  </si>
  <si>
    <t>Блокирование утерянной/украденной карточки, сброс счетчика PIN-кода, смена ПИН - кода:</t>
  </si>
  <si>
    <t>Комиссия при аренде сейфа в случае передачи  клиенту замка и двух ключей (взимается дополнительно к тарифам за аренду сейфовых ячеек, согласно  п. 6.1.) (с учетом НДС)</t>
  </si>
  <si>
    <t>Комиссия за особые условия доступа к сейфу при операциях купли-продажи (взимается дополнительно к тарифам за аренду сейфовых ячеек, согласно  п. 6.1.) (с учетом НДС)</t>
  </si>
  <si>
    <t>3.1.2.1.</t>
  </si>
  <si>
    <t>3.1.2.2.</t>
  </si>
  <si>
    <t>3.1.2.3.</t>
  </si>
  <si>
    <t>3.1.2.4.</t>
  </si>
  <si>
    <t>3.1.2.5.</t>
  </si>
  <si>
    <t>3.1.2.6.</t>
  </si>
  <si>
    <t>Отправка факсом (с учетом НДС):</t>
  </si>
  <si>
    <t>4.10.</t>
  </si>
  <si>
    <t xml:space="preserve">13.3.3.1. </t>
  </si>
  <si>
    <t>16.</t>
  </si>
  <si>
    <t>16.1.</t>
  </si>
  <si>
    <t>16.2.</t>
  </si>
  <si>
    <t>16.3.</t>
  </si>
  <si>
    <t>16.4.</t>
  </si>
  <si>
    <t>16.5.</t>
  </si>
  <si>
    <t>30% от суммы</t>
  </si>
  <si>
    <t>4 000 тенге</t>
  </si>
  <si>
    <t>16.6.</t>
  </si>
  <si>
    <t>250 тенге за один лист дубликата</t>
  </si>
  <si>
    <t>Внутрибанковские переводы:</t>
  </si>
  <si>
    <t>2.15.1.</t>
  </si>
  <si>
    <t>2.15.2.</t>
  </si>
  <si>
    <t>2.15.3.</t>
  </si>
  <si>
    <t>Перевод платежей в бюджет, оплата штрафов за нарушение Правил дорожного движения в отделении</t>
  </si>
  <si>
    <t>0,25% от суммы</t>
  </si>
  <si>
    <t>7 500 тенге</t>
  </si>
  <si>
    <t>6 000 тенге</t>
  </si>
  <si>
    <t>Блокирование/разблокирование доступа  клиента к системе ДБО (независимо от причины) (с учетом НДС)</t>
  </si>
  <si>
    <t>1,5% от суммы (мин 40 000 тенге; макс 450 000 тенге)</t>
  </si>
  <si>
    <t>0,4% от суммы (мин 15 000 тенге; макс 150 000 тенге)</t>
  </si>
  <si>
    <t>2,5% от суммы (мин 40 000 тенге; макс 490 000 тенге)</t>
  </si>
  <si>
    <t>0,6% от суммы (мин 20 000 тенге; макс 250 000 тенге)</t>
  </si>
  <si>
    <t>1,0% от суммы (мин 20 000 тенге; макс 200 000 тенге)</t>
  </si>
  <si>
    <t>0,3% от суммы (мин 15 000 тенге; макс 100 000 тенге)</t>
  </si>
  <si>
    <t>1,5% от суммы ( мин 25 000 тенге; макс 250 000 тенге)</t>
  </si>
  <si>
    <t>0,5% от суммы (мин 12 000 тенге; макс 150 000 тенге)</t>
  </si>
  <si>
    <t xml:space="preserve"> Операции в иностранной валюте:</t>
  </si>
  <si>
    <t>Консультационные услуги по вопросам открытия счетов за пределами и внутри РК  (в зависимости от временных затрат по проведенным консультациям) (с учетом НДС)</t>
  </si>
  <si>
    <t>55 000 тенге</t>
  </si>
  <si>
    <t>110 000 тенге</t>
  </si>
  <si>
    <t>200 000 тенге</t>
  </si>
  <si>
    <t>[1] по тем видам услуг, по которым не предусмотрен тариф, следует руководствоваться тарифами по юридическим и физическим лицам.</t>
  </si>
  <si>
    <t>Ежемесячная комиссия за ведение текущих счетов физических лиц, (в национальной и иностранной валюте), по которому с даты совершения последней приходной/расходной операции  клиентом по счету прошло более 1-го года [2]</t>
  </si>
  <si>
    <t>Ежемесячная комиссия за ведение сберегательного счета До востребования (в национальной и иностранной валюте), по которому с даты совершения последней приходной/расходной операции клиентом по счету прошло более 1-го года (С НДС) [2]</t>
  </si>
  <si>
    <t xml:space="preserve"> - на бумажном носителе</t>
  </si>
  <si>
    <t>ДЛЯ ФИЗИЧЕСКИХ ЛИЦ - КЛИЕНТОВ ПРИВАТ БАНКИНГА [1]</t>
  </si>
  <si>
    <t xml:space="preserve">ДЛЯ ЮРИДИЧЕСКИХ ЛИЦ - КЛИЕНТОВ ПРИВАТ БАНКИНГА (НЕРЕЗИДЕНТЫ) [1] </t>
  </si>
  <si>
    <t>Приват-Банкинг</t>
  </si>
  <si>
    <t xml:space="preserve">Дополнительна карта Visa Infinite (Металлическая):
- 0 тенге, при проведении безналичных оборотов по карте по оплате товаров/услуг на сумму более 1 000 000 тенге/эквивалент в валюте за 1 (один) календарный месяц.
- 15 000 тенге, в остальных случаях. </t>
  </si>
  <si>
    <t>17.</t>
  </si>
  <si>
    <t>ДЛЯ ОБЪЕДИНЕНИЙ СОБСТВЕННИКОВ ИМУЩЕСТВА (ОСИ) И ПРОСТЫХ ТОВАРИЩЕСТВ (ПТ)</t>
  </si>
  <si>
    <t>17.1.</t>
  </si>
  <si>
    <t xml:space="preserve">Открытие и ведение банковского счета </t>
  </si>
  <si>
    <t>17.2.</t>
  </si>
  <si>
    <t>17.3.</t>
  </si>
  <si>
    <t>Пересчет инкассируемой выручки</t>
  </si>
  <si>
    <t>17.4.</t>
  </si>
  <si>
    <t>17.5.</t>
  </si>
  <si>
    <t>17.6.</t>
  </si>
  <si>
    <r>
      <t xml:space="preserve">Выдача наличных денег с текущего счета, при нахождении денег на текущем счете </t>
    </r>
    <r>
      <rPr>
        <sz val="12"/>
        <color theme="1"/>
        <rFont val="Times New Roman"/>
        <family val="1"/>
        <charset val="204"/>
      </rPr>
      <t>7 (семь)</t>
    </r>
    <r>
      <rPr>
        <sz val="12"/>
        <rFont val="Times New Roman"/>
        <family val="1"/>
        <charset val="204"/>
      </rPr>
      <t xml:space="preserve"> календарных дней и менее</t>
    </r>
  </si>
  <si>
    <r>
      <t xml:space="preserve">Выдача наличных денег с текущего счета, при нахождении денег на текущем счете  более </t>
    </r>
    <r>
      <rPr>
        <sz val="12"/>
        <color theme="1"/>
        <rFont val="Times New Roman"/>
        <family val="1"/>
        <charset val="204"/>
      </rPr>
      <t>7 (семь)</t>
    </r>
    <r>
      <rPr>
        <sz val="12"/>
        <rFont val="Times New Roman"/>
        <family val="1"/>
        <charset val="204"/>
      </rPr>
      <t xml:space="preserve"> календарных дней вне зависимости от вида валюты</t>
    </r>
  </si>
  <si>
    <r>
      <t xml:space="preserve">Выдача наличных денег со сберегательного счета, находящихся на счете </t>
    </r>
    <r>
      <rPr>
        <sz val="12"/>
        <color theme="1"/>
        <rFont val="Times New Roman"/>
        <family val="1"/>
        <charset val="204"/>
      </rPr>
      <t>7 (семь) календарных дней и менее</t>
    </r>
  </si>
  <si>
    <r>
      <t xml:space="preserve">Выдача наличных денег со сберегательного счета, находящихся на счете </t>
    </r>
    <r>
      <rPr>
        <sz val="12"/>
        <color theme="1"/>
        <rFont val="Times New Roman"/>
        <family val="1"/>
        <charset val="204"/>
      </rPr>
      <t>более 7 (семь)</t>
    </r>
    <r>
      <rPr>
        <sz val="12"/>
        <color rgb="FF00B050"/>
        <rFont val="Times New Roman"/>
        <family val="1"/>
        <charset val="204"/>
      </rPr>
      <t xml:space="preserve"> </t>
    </r>
    <r>
      <rPr>
        <sz val="12"/>
        <rFont val="Times New Roman"/>
        <family val="1"/>
        <charset val="204"/>
      </rPr>
      <t>календарных дней вне зависимости от вида валюты</t>
    </r>
  </si>
  <si>
    <r>
      <t xml:space="preserve"> - при условии нахождения денег в Банке </t>
    </r>
    <r>
      <rPr>
        <sz val="12"/>
        <color theme="1"/>
        <rFont val="Times New Roman"/>
        <family val="1"/>
        <charset val="204"/>
      </rPr>
      <t>более 7 (семь)</t>
    </r>
    <r>
      <rPr>
        <sz val="12"/>
        <rFont val="Times New Roman"/>
        <family val="1"/>
        <charset val="204"/>
      </rPr>
      <t xml:space="preserve"> календарных  дней, вне зависимости от вида валюты</t>
    </r>
  </si>
  <si>
    <r>
      <t xml:space="preserve"> - в национальной валюте, при условии нахождения денег в Банке </t>
    </r>
    <r>
      <rPr>
        <sz val="12"/>
        <color theme="1"/>
        <rFont val="Times New Roman"/>
        <family val="1"/>
        <charset val="204"/>
      </rPr>
      <t>7 (семь)</t>
    </r>
    <r>
      <rPr>
        <sz val="12"/>
        <rFont val="Times New Roman"/>
        <family val="1"/>
        <charset val="204"/>
      </rPr>
      <t xml:space="preserve">  календарных  дней и менее</t>
    </r>
  </si>
  <si>
    <r>
      <t xml:space="preserve"> - в иностранной валюте, при условии нахождения денег в Банке </t>
    </r>
    <r>
      <rPr>
        <sz val="12"/>
        <color theme="1"/>
        <rFont val="Times New Roman"/>
        <family val="1"/>
        <charset val="204"/>
      </rPr>
      <t xml:space="preserve">7 (семь) </t>
    </r>
    <r>
      <rPr>
        <sz val="12"/>
        <rFont val="Times New Roman"/>
        <family val="1"/>
        <charset val="204"/>
      </rPr>
      <t>календарных дней и менее</t>
    </r>
  </si>
  <si>
    <t xml:space="preserve"> Ежегодная оплата</t>
  </si>
  <si>
    <t xml:space="preserve"> - суммы вознаграждения по вкладу, банковскому депозитному сертификату, номинальной стоимости банковского депозитного сертификата</t>
  </si>
  <si>
    <r>
      <t xml:space="preserve">Выдача информационных справок и писем (о наличии банковских счетов </t>
    </r>
    <r>
      <rPr>
        <b/>
        <sz val="12"/>
        <color theme="1"/>
        <rFont val="Times New Roman"/>
        <family val="1"/>
        <charset val="204"/>
      </rPr>
      <t xml:space="preserve">(в том
числе о реквизитах Банка), </t>
    </r>
    <r>
      <rPr>
        <sz val="12"/>
        <color theme="1"/>
        <rFont val="Times New Roman"/>
        <family val="1"/>
        <charset val="204"/>
      </rPr>
      <t>о движении денег и подтверждении остатков на счетах  и прочие) (в том числе по лицевому счету, на котором учитывается банковский депозитный сертификат) в течении 3-х рабочих дней. (с учетом НДС)</t>
    </r>
  </si>
  <si>
    <r>
      <t xml:space="preserve">Выдача  информационных  справок  и  писем  (о  наличии  банковских  счетов  </t>
    </r>
    <r>
      <rPr>
        <b/>
        <sz val="12"/>
        <color theme="1"/>
        <rFont val="Times New Roman"/>
        <family val="1"/>
        <charset val="204"/>
      </rPr>
      <t xml:space="preserve">(в том  числе  о  реквизитах  Банка),  </t>
    </r>
    <r>
      <rPr>
        <sz val="12"/>
        <color theme="1"/>
        <rFont val="Times New Roman"/>
        <family val="1"/>
        <charset val="204"/>
      </rPr>
      <t>о  движении  денег  и  подтверждении  остатков  на счетах  и прочие) (в том числе по лицевому счету, на котором учитывается банковский депозитный сертификат)в день в день (срочный) (с учетом НДС)</t>
    </r>
  </si>
  <si>
    <t>Предоставление справки/письма/выписки по лицевому счету, на котором учитывается банковский депозитный сертификат в день его выпуска (с учетом НДС)</t>
  </si>
  <si>
    <t>БАНКОВСКИЙ ДЕПОЗИТНЫЙ СЕРТИФИКАТ (для физических лиц)</t>
  </si>
  <si>
    <t>Выплата номинальной стоимости банковского депозитного сертификата</t>
  </si>
  <si>
    <t xml:space="preserve">Выпуск и обращение банковского депозитного сертификата </t>
  </si>
  <si>
    <t>БЛОК 2. Тарифы АО "Евразийский банк" для юридических лиц (филиалов и представительств), индивидуальных предпринимателей, крестьянских и фермерских хозяйств, частных нотариусов, частных судебных исполнителей, адвокатов и профессиональных медиаторов, иностранных дипломатических и консульских представительств</t>
  </si>
  <si>
    <t>2.2.2.1.</t>
  </si>
  <si>
    <t xml:space="preserve"> - в национальной валюте, при нахождении денег на текущем счете менее 7 (семь)  календарных дней</t>
  </si>
  <si>
    <t xml:space="preserve"> - в иностранной валюте, при нахождении денег на текущем счете менее 7 (семь)  календарных дней</t>
  </si>
  <si>
    <t xml:space="preserve"> - при нахождении денег на счете более 7 (семь)  календарных дней, вне зависимости от вида валюты</t>
  </si>
  <si>
    <t xml:space="preserve"> - в национальной валюте, при нахождении денег на сберегательном счете менее 7 (семь)  календарных дней</t>
  </si>
  <si>
    <t xml:space="preserve"> - в иностранной валюте, при нахождении денег на сберегательном счете менее 7 (семь)  календарных дней</t>
  </si>
  <si>
    <t xml:space="preserve"> - и нахождении денег на счете более 7 (семь)  календарных дней, вне зависимости от вида валюты</t>
  </si>
  <si>
    <t xml:space="preserve"> - при условии нахождения денег в Банке более 7 (семь) календарных дней, вне зависимости от вида валюты</t>
  </si>
  <si>
    <t xml:space="preserve"> - в национальной валюте, при условии нахождения денег в Банке менее 7 (семь)  календарных дней</t>
  </si>
  <si>
    <t xml:space="preserve"> - в иностранной валюте, при условии нахождения денег в Банке менее 7 (семь)  календарных дней</t>
  </si>
  <si>
    <t>Бизнес карта</t>
  </si>
  <si>
    <t>Выпуск, обслуживание и закрытие банковского счета с использованием платежной карты:</t>
  </si>
  <si>
    <t>Выпуск карточки и обслуживание:</t>
  </si>
  <si>
    <t>17.1.1.</t>
  </si>
  <si>
    <t>Замена карточки по просьбе держателя карточки или выпуск новой карточки взамен утерянной/украденной, истечение срока действия</t>
  </si>
  <si>
    <t>17.1.2.</t>
  </si>
  <si>
    <t>Замена карточки по инициативе Банка (дефект карты)</t>
  </si>
  <si>
    <t>17.1.3.</t>
  </si>
  <si>
    <t>17.2.1.</t>
  </si>
  <si>
    <t>ежемесячно до 400 000 тенге - 0 тенге,
 свыше 0,3%</t>
  </si>
  <si>
    <t>0,95% от суммы (min 200 тенге)</t>
  </si>
  <si>
    <t>17.3.1.</t>
  </si>
  <si>
    <t>17.3.2.</t>
  </si>
  <si>
    <t xml:space="preserve">0,3% от суммы </t>
  </si>
  <si>
    <t>17.3.3.</t>
  </si>
  <si>
    <t>Дополнительная комиссия за получение наличных денег за счет кредитного лимита через POS-терминал или банкомат</t>
  </si>
  <si>
    <t>Закрытии счета платежной карточки и аннулировании платежной карточки</t>
  </si>
  <si>
    <t>17.1.4.</t>
  </si>
  <si>
    <t>17.3.4.</t>
  </si>
  <si>
    <t>17.3.6.</t>
  </si>
  <si>
    <t>17.3.5.</t>
  </si>
  <si>
    <t>блокирование утерянной/украденной карточки</t>
  </si>
  <si>
    <t xml:space="preserve"> сброс счетчика PIN-кода/Смена ПИН - кода посредством банкомата</t>
  </si>
  <si>
    <t>- предоставление информации о движении по карте через SMS/Push</t>
  </si>
  <si>
    <t xml:space="preserve"> Возмещение расходов, связанных с предоставлением видеозаписи  по платежным картам  АО "Евразийский банк"</t>
  </si>
  <si>
    <t>17.7.</t>
  </si>
  <si>
    <t>Блокирование утерянной/украденной карточки, сброс счетчика PIN-кода/Смена ПИН - кода посредством банкомата</t>
  </si>
  <si>
    <t>17.4.1.</t>
  </si>
  <si>
    <t>17.4.2.</t>
  </si>
  <si>
    <t>17.4.3.</t>
  </si>
  <si>
    <t>Запрос баланса с помощью банкомата:</t>
  </si>
  <si>
    <t>Запрос баланса с помощью POS-терминала:</t>
  </si>
  <si>
    <t>Выписка по счету (ДБО/моб.приложение):</t>
  </si>
  <si>
    <t>Visa Business</t>
  </si>
  <si>
    <t>ИП - 3 000 тенге
ТОО - 3 000 тенге</t>
  </si>
  <si>
    <t>Евразия Привилегия</t>
  </si>
  <si>
    <t>2.4.2.</t>
  </si>
  <si>
    <t>Взнос наличных денег на текущий счет с последующим снятием с текущего
счета эквивалента вносимой суммы в иностранной валюте  (в течение одного операционного дня) (тариф не применяется к взносу наличных денег в российских рублях)***</t>
  </si>
  <si>
    <t>Зачисление денег на текущие и сберегательные счета (депозиты)  (тариф не применяется к зачислению наличных денег в российских рублях)</t>
  </si>
  <si>
    <t>Пересчет наличных денег с зачислением на банковский счет</t>
  </si>
  <si>
    <t>2.2.2.2.</t>
  </si>
  <si>
    <t>Взнос наличных денег в российских рублях на текущий счет с последующим снятием с текущего счета эквивалента вносимой суммы в иностранной валюте  (в течение одного операционного дня)***</t>
  </si>
  <si>
    <t xml:space="preserve"> Пересчет наличных денег с зачислением на текущий или сберегательный счета (тариф не применяется к пересчету с зачислением наличных денег в российских рублях)</t>
  </si>
  <si>
    <t xml:space="preserve"> Пересчет наличных денег в российских рублях с зачислением на текущий или сберегательный счета </t>
  </si>
  <si>
    <t>Зачисление денег  в российских рублях на текущие и сберегательные счета (депозиты)</t>
  </si>
  <si>
    <t xml:space="preserve">2.4.3. </t>
  </si>
  <si>
    <t>2.4.4.</t>
  </si>
  <si>
    <t>Зачисление денег на текущие и сберегательные счета (депозиты) (тариф не применяется к зачислению наличных денег в российских рублях)</t>
  </si>
  <si>
    <t>Зачисление денег в российских рублях на текущие и сберегательные счета (депозиты)</t>
  </si>
  <si>
    <t>1% от суммы (min. 1000 тенге)</t>
  </si>
  <si>
    <t>5 тенге за каждый перевод</t>
  </si>
  <si>
    <t>0,1; 0,2; 0,3; 0,4; 0,5; 0,6; 0,7; 0,8; 0,9; 1,0; 1,1; 1,2; 1,3; 1,4; 1,5; 1,6; 1,7; 1,8; 1,9; 2,0; 2,1; 2,2; 2,3; 2,4; 2,5; 2,6; 2,7; 2,8; 2,9; 3,0; 3,1; 3,2; 3,3; 3,4; 3,5; 3,6; 3,7; 3,8; 3,9; 4,0;</t>
  </si>
  <si>
    <t xml:space="preserve"> 0,1; 0,2; 0,3; 0,4; 0,5; 0,6; 0,7; 0,8; 0,9; 1,0; 1,1; 1,2; 1,3; 1,4; 1,5; 1,6; 1,7; 1,8; 1,9;2,0; 2,1; 2,2; 2,3; 2,4; 2,5; 2,6; 2,7; 2,8; 2,9; 3,0; 3,1; 3,2; 3,3; 3,4; 3,5; 3,6; 3,7; 3,8; 3,9; 4,0;</t>
  </si>
  <si>
    <t>0,1; 0,2; 0,3; 0,4; 0,5; 0,6; 0,7; 0,8; 0,9; 1,0; 1,1; 1,2; 1,3; 1,4; 1,5; 1,6; 1,7; 1,8; 1,9;2,0; 2,1; 2,2; 2,3; 2,4; 2,5; 2,6; 2,7; 2,8; 2,9; 3,0; 3,1; 3,2; 3,3; 3,4; 3,5; 3,6; 3,7; 3,8; 3,9; 4,0;</t>
  </si>
  <si>
    <t>0,1; 0,2; 0,3; 0,4; 0,5; 0,6; 0,7; 0,8; 0,9; 1,0; 1,1; 1,2; 1,3; 1,4; 1,5; 1,6; 1,7; 1,8; 1,9;2,0; 2,1; 2,2;2,3; 2,4; 2,5; 2,6; 2,7; 2,8; 2,9; 3,0; 3,1; 3,2; 3,3; 3,4; 3,5; 3,6; 3,7; 3,8; 3,9; 4,0;</t>
  </si>
  <si>
    <t>0,1; 0,2; 0,3; 0,4; 0,5; 0,6; 0,7; 0,8; 0,9; 1,0; 1,1; 1,2; 1,3; 1,4; 1,5; 1,6; 1,7; 1,8; 1,9;2,0; 2,1; 2,2; 2,3; 2,4; 2,5; 2,6; 2,7; 2,8; 2,9;3,0; 3,1; 3,2; 3,3; 3,4; 3,5; 3,6; 3,7; 3,8; 3,9; 4,0;</t>
  </si>
  <si>
    <t>0,1; 0,2; 0,3; 0,4; 0,5; 0,6; 0,7; 0,8; 0,9; 1,0; 1,1; 1,2; 1,3; 1,4; 1,5; 1,6; 1,7; 1,8; 1,9;2,0; 2,1; 2,2; 2,3; 2,4; 2,5; 2,6; 2,7; 2,8; 2,9;3,0; 3,1; 3,2;  3,3; 3,4; 3,5; 3,6; 3,7; 3,8; 3,9; 4,0;</t>
  </si>
  <si>
    <t xml:space="preserve"> - при наличии оборотов</t>
  </si>
  <si>
    <t xml:space="preserve"> - при отсутствии оборотов</t>
  </si>
  <si>
    <t>5 000 тенге (за каждый закрываемый счет)</t>
  </si>
  <si>
    <t>Закрытие текущего счета по кредитованию в рамках кредитования по государственным программам, в том числе транзитном и лимитированном режиме, по инициативе клиента/Банка, в соответствии с законодательством РК и др.) (с учетом НДС)</t>
  </si>
  <si>
    <t>1,0% от суммы; 
мин. 2 000 тенге</t>
  </si>
  <si>
    <t>0,25% от суммы; 
мин. 500 тенге</t>
  </si>
  <si>
    <t>0,35% от суммы; 
мин. 750 тенге</t>
  </si>
  <si>
    <t>0,60% от суммы;
мин. 1 000 тенге</t>
  </si>
  <si>
    <t>Прием и пересчет наличных денег через электронно-технические устройства (в т.ч. автоматизированные депозитные машины, информационно-платежные терминалы и т.п.).</t>
  </si>
  <si>
    <t>Срочный пересчет и зачисление инкассируемой выручки (в течение 3-х часов).</t>
  </si>
  <si>
    <t>0,50% от суммы;
мин. 7 000 тенге</t>
  </si>
  <si>
    <t>0,50% от суммы; 
мин. 500 тенге</t>
  </si>
  <si>
    <t>0,70% от суммы; 
мин. 1 000 тенге</t>
  </si>
  <si>
    <t>0,20% от суммы; 
мин. 2 000 тенге</t>
  </si>
  <si>
    <t>2.1.4.2.</t>
  </si>
  <si>
    <t>Повторный  пересчет инкассируемой выручки при обнаружении излишка/недостачи</t>
  </si>
  <si>
    <t>0,30% от суммы; мин. 250 тенге, макс. 7 000 тенге</t>
  </si>
  <si>
    <t>Продажа наличных денег за безналичный расчет</t>
  </si>
  <si>
    <t>0,30% от суммы</t>
  </si>
  <si>
    <t>Выдача чековой книжки (с учетом НДС)</t>
  </si>
  <si>
    <t>Проверка банкнот на подлинность (с учетом НДС)</t>
  </si>
  <si>
    <t>50 тенге за банкноту</t>
  </si>
  <si>
    <t>Пересчет наличных денег с зачислением на банковский счет (тариф не применяется к пересчету наличных денег в российских рублях)</t>
  </si>
  <si>
    <t>0,50% от суммы</t>
  </si>
  <si>
    <t>Пересчет наличных денег с зачислением на банковский счет в российских рублях</t>
  </si>
  <si>
    <t xml:space="preserve">1,40% от суммы </t>
  </si>
  <si>
    <t xml:space="preserve"> - принятых через систему ДБО</t>
  </si>
  <si>
    <t>0,1% от суммы; мин. 250 тенге, макс. 450 тенге</t>
  </si>
  <si>
    <t xml:space="preserve"> - срочное проведение по суммам до 5 миллионов тенге при наличии возможности у Банка принятых на бумажном носителе</t>
  </si>
  <si>
    <t xml:space="preserve"> - срочное проведение по суммам от 5 миллионов тенге при наличии возможности у Банка принятых на бумажном носителе</t>
  </si>
  <si>
    <t>8 000 тенге</t>
  </si>
  <si>
    <t xml:space="preserve"> - срочное проведение по суммам до 5 миллионов тенге при наличии возможности у Банка принятых через систему ДБО</t>
  </si>
  <si>
    <t xml:space="preserve"> - срочное проведение по суммам от 5 миллионов тенге при наличии возможности у Банка принятых через систему ДБО</t>
  </si>
  <si>
    <t>0,1% от суммы; мин. 350 тенге; макс. 600 тенге</t>
  </si>
  <si>
    <t>0,2% от суммы; мин. 2 000 тенге, макс. 5 000 тенге</t>
  </si>
  <si>
    <t>0,2% от суммы; мин.1 200 тенге, макс. 4 000 тенге</t>
  </si>
  <si>
    <t>• проведение платежных поручений с будущей датой валютирования, за исключением платежей для оплаты налогов, обязательных пенсионных взносов, социальных отчислений и других обязательных платежей в бюджет</t>
  </si>
  <si>
    <t>• проведение платежных поручений с будущей датой валютирования осуществленных через систему ДБО, за исключением платежей для оплаты налогов, обязательных пенсионных взносов, социальных отчислений и других обязательных платежей в бюджет</t>
  </si>
  <si>
    <t>180 тенге</t>
  </si>
  <si>
    <t>• отзыв платежных поручений плательщиком, обработанных и проведенных в системе при наличии возможности у Банка</t>
  </si>
  <si>
    <t>Проведение платежей путем прямого дебетования банковского счета в национальной валюте</t>
  </si>
  <si>
    <t>0,35% от суммы; мин. 500 тенге, макс. 10 000 тенге</t>
  </si>
  <si>
    <t xml:space="preserve"> - на электронном носителе</t>
  </si>
  <si>
    <t>Выдача документов клиенту по обязательным и добровольным пенсионным взносам, социальным отчислениям и социальному медицинскому страхованию (выдача документов клиенту) (с учетом НДС)</t>
  </si>
  <si>
    <t>50 тенге (за один документ)</t>
  </si>
  <si>
    <t>Зачисление денег на счета физических лиц по договорам с организациями и прочие зачисления (кроме пенсионных выплат, выплат по акциям, погашение займов), обслуживающихся в АО "Евразийский банк" и его филиалах*</t>
  </si>
  <si>
    <t>1,0% от суммы</t>
  </si>
  <si>
    <t>Прием платежных документов в картотеку 2 на бумажном носителе</t>
  </si>
  <si>
    <r>
      <rPr>
        <b/>
        <sz val="12"/>
        <rFont val="Times New Roman"/>
        <family val="1"/>
        <charset val="204"/>
      </rPr>
      <t>Расходы за счет отправителя средств (OUR/SHA)</t>
    </r>
    <r>
      <rPr>
        <sz val="12"/>
        <rFont val="Times New Roman"/>
        <family val="1"/>
        <charset val="204"/>
      </rPr>
      <t xml:space="preserve"> (Комиссионные вознаграждения Банка-Отправителя и Банка-Корреспондента оплачиваются за счет Отправителя денег, а комиссионное вознаграждение Банка-Посредника, Банка-Бенефициара, а также третьих Банков, участвующих в маршрутизации платежа, оплачиваются за счет Бенефициара с суммы перевода), за исключением российских рублей:</t>
    </r>
  </si>
  <si>
    <t>0,50% от суммы; мин. 30 000 тенге, макс. 200 000 тенге</t>
  </si>
  <si>
    <t>0,30% от суммы; мин. 10 000 тенге, макс. 110 000 тенге</t>
  </si>
  <si>
    <t>1,50% от суммы; мин. 40 000 тенге, макс. 250 000 тенге</t>
  </si>
  <si>
    <t>0,50% от суммы; мин. 20 000 тенге, макс. 200 000 тенге</t>
  </si>
  <si>
    <r>
      <t>Гарантированный платеж за счет отправителя (OUR),</t>
    </r>
    <r>
      <rPr>
        <sz val="12"/>
        <color theme="1"/>
        <rFont val="Times New Roman"/>
        <family val="1"/>
        <charset val="204"/>
      </rPr>
      <t xml:space="preserve"> за исключением переводов в российских рублях</t>
    </r>
    <r>
      <rPr>
        <b/>
        <sz val="12"/>
        <color theme="1"/>
        <rFont val="Times New Roman"/>
        <family val="1"/>
        <charset val="204"/>
      </rPr>
      <t>:</t>
    </r>
  </si>
  <si>
    <r>
      <t>Расходы за счет бенефициара (BEN)</t>
    </r>
    <r>
      <rPr>
        <sz val="12"/>
        <color theme="1"/>
        <rFont val="Times New Roman"/>
        <family val="1"/>
        <charset val="204"/>
      </rPr>
      <t xml:space="preserve"> (комиссия банка- отправителя оплачивается за счет отправителя, комиссии банка-корреспондента и других банков оплачиваются за счет бенефициара), за исключением переводов в российских рублях:</t>
    </r>
  </si>
  <si>
    <t>0,20% от суммы; мин. 8 000 тенге, макс. 80 000 тенге</t>
  </si>
  <si>
    <t>0,15% от суммы; мин. 4 000 тенге, макс. 60 000 тенге</t>
  </si>
  <si>
    <t>0,40% от суммы; мин. 12 000 тенге, макс. 160 000 тенге</t>
  </si>
  <si>
    <t>0,30% от суммы; мин. 6 000 тенге, макс. 120 000 тенге</t>
  </si>
  <si>
    <t xml:space="preserve"> -  на бумажном носителе</t>
  </si>
  <si>
    <t>Транзитные переводы</t>
  </si>
  <si>
    <t>Внесение изменений и дополнений в отправленный перевод /запрос на возврат платежа после отправки перевода Банком / запрос о поиске платежа, аннулирование платежа по просьбе клиента (с учетом НДС)</t>
  </si>
  <si>
    <t xml:space="preserve">Предоставление копий платежных поручений и документов в формате SWIFT (с учетом НДС): </t>
  </si>
  <si>
    <t xml:space="preserve"> - по мере совершения операций (с учетом НДС)</t>
  </si>
  <si>
    <t xml:space="preserve"> - архив за любой промежуток времени (с учетом НДС)</t>
  </si>
  <si>
    <t>Проведение платежей по поручению банков второго уровня</t>
  </si>
  <si>
    <t>Примечания к разделу 3:</t>
  </si>
  <si>
    <t>* Тариф взимается с юридического или физического лица по договору между Банком и юридическим лицом</t>
  </si>
  <si>
    <r>
      <rPr>
        <sz val="12"/>
        <rFont val="Times New Roman"/>
        <family val="1"/>
        <charset val="204"/>
      </rPr>
      <t>Выдача информационных справок и писем (о наличии банковских счетов</t>
    </r>
    <r>
      <rPr>
        <b/>
        <sz val="12"/>
        <rFont val="Times New Roman"/>
        <family val="1"/>
        <charset val="204"/>
      </rPr>
      <t xml:space="preserve"> (в том числе о реквизитах Банка)</t>
    </r>
    <r>
      <rPr>
        <sz val="12"/>
        <rFont val="Times New Roman"/>
        <family val="1"/>
        <charset val="204"/>
      </rPr>
      <t>, картотека №2, о движении денег и подтверждении остатков на счетах и прочие), в срочном порядке (в течение одного дня при наличии возможности у Банка) (с учетом НДС)</t>
    </r>
  </si>
  <si>
    <t xml:space="preserve">3 000 тенге за каждый экземпляр справок и писем </t>
  </si>
  <si>
    <r>
      <rPr>
        <sz val="12"/>
        <color theme="1"/>
        <rFont val="Times New Roman"/>
        <family val="1"/>
        <charset val="204"/>
      </rPr>
      <t>Выдача информационных справок и писем (о наличии банковских счетов</t>
    </r>
    <r>
      <rPr>
        <b/>
        <sz val="12"/>
        <color theme="1"/>
        <rFont val="Times New Roman"/>
        <family val="1"/>
        <charset val="204"/>
      </rPr>
      <t xml:space="preserve"> (в том числе о реквизитах Банка)</t>
    </r>
    <r>
      <rPr>
        <sz val="12"/>
        <color theme="1"/>
        <rFont val="Times New Roman"/>
        <family val="1"/>
        <charset val="204"/>
      </rPr>
      <t>, картотека №2, о движении денег и подтверждении остатков на счетах и прочие) в течение 3-х рабочих дней  (с учетом НДС)</t>
    </r>
  </si>
  <si>
    <t xml:space="preserve">1 500 тенге за каждый экземпляр справок и писем </t>
  </si>
  <si>
    <t>Выдача тендерных справок на следующий рабочий день (с учетом НДС)</t>
  </si>
  <si>
    <t>Выдача тендерных справок в течении трех рабочих дней  (с учетом НДС)</t>
  </si>
  <si>
    <t>Выдача справок для аудиторских компаний  (с учетом НДС)</t>
  </si>
  <si>
    <t>10 000 тенге за каждый экземпляр справки</t>
  </si>
  <si>
    <t>Выдача справок для аудиторских компаний, при списании комиссии Банка со счета юридического лица, открытого в другом банке  (с учетом НДС)</t>
  </si>
  <si>
    <t>Выдача справки для предоставления в таможенные органы РФ о наличии корреспондентских счетов АО «Евразийский банк» в банках-корреспондентах  (с учетом НДС)</t>
  </si>
  <si>
    <t>Предоставление выписки по счету по мере совершения операции (с учетом НДС)</t>
  </si>
  <si>
    <t>Выдача дубликатов банковско-финансовых документов (с учетом НДС)</t>
  </si>
  <si>
    <t>300 тенге за каждый лист</t>
  </si>
  <si>
    <t>Предоставление дубликата выписки/приложения, а также оборотной ведомости по счету  (с учетом НДС)</t>
  </si>
  <si>
    <t>100 тенге за каждый лист</t>
  </si>
  <si>
    <t>4.1.11.</t>
  </si>
  <si>
    <t>Выдача справок по запросу клиента через системы дистанционного банковского обслуживания (с учетом НДС)</t>
  </si>
  <si>
    <t xml:space="preserve"> - отправка факсом, в пределах города (с учетом НДС)</t>
  </si>
  <si>
    <t xml:space="preserve"> - отправка факсом, за пределы города (с учетом НДС)</t>
  </si>
  <si>
    <t>Отправка по электронной почте (с учетом НДС)</t>
  </si>
  <si>
    <t>Отправка за пределы Республики Казахстан через курьерскую доставку (с учетом НДС)</t>
  </si>
  <si>
    <t>По фактическим затратам + 160 тенге</t>
  </si>
  <si>
    <t>Внесение изменений в досье Клиента (смена реквизитов, переоформление документов и т. д.), за исключением случаев в следствии изменений норм законодательства РК и по вине Банка  (с учетом НДС)</t>
  </si>
  <si>
    <t>Ведение переписки по запросу клиента  (с учетом НДС)</t>
  </si>
  <si>
    <t>Комиссия за отправку выписок и иной документации по транспортному каналу "ФАСТИ" КЦМР НБРК (за каждый документ) (с учетом НДС)</t>
  </si>
  <si>
    <t>3 000 тенге + стоимость отправки по тарифам КЦМР*</t>
  </si>
  <si>
    <t>СМС/E-mail - уведомление по банковским операциям на один мобильный номер/электронный адрес (с учетом НДС)</t>
  </si>
  <si>
    <t>4.6.1.</t>
  </si>
  <si>
    <t>СМС-уведомление по банковским операциям на один мобильный номер (с учетом НДС)</t>
  </si>
  <si>
    <t>1 000 тенге (ежемесячно)</t>
  </si>
  <si>
    <t>4.6.2.</t>
  </si>
  <si>
    <t>E-mail-уведомление по банковским операциям на один электронный адрес (с учетом НДС)</t>
  </si>
  <si>
    <t>* Согласно условиям и тарифам размещенных на сайте КЦМР</t>
  </si>
  <si>
    <t>ОБСЛУЖИВАНИЕ КЛИЕНТОВ ПО СИСТЕМЕ ДИСТАНЦИОННОГО БАНКОВСКОГО ОБСЛУЖИВАНИЯ ЮРИДИЧЕСКИХ ЛИЦ (ДБО)</t>
  </si>
  <si>
    <t xml:space="preserve"> - с использованием ОTP-устройства* (на каждого пользователя)  (с учетом НДС)</t>
  </si>
  <si>
    <t>9 000 тенге</t>
  </si>
  <si>
    <t xml:space="preserve"> - с использованием Mobil Pass** (на каждого пользователя)  (с учетом НДС)</t>
  </si>
  <si>
    <t>Замена устройств для подключения к ДБО (с учетом НДС):</t>
  </si>
  <si>
    <t>Замена ОTP-устройства* в случаях заводского брака / истечение срока эксплуатации (устройства/батарейки) / поломки (без видимых физических воздействии)  (с учетом НДС)</t>
  </si>
  <si>
    <t>Замена ОTP-устройства* в случаях поломки (при явном физическом воздействии) по вине Клиента  (с учетом НДС)</t>
  </si>
  <si>
    <t>Абонентская плата за обслуживание в системе ДБО (с учетом НДС)</t>
  </si>
  <si>
    <t>Предоставление консультаций по вопросам, связанным с оказанием банком услуг дистанционного банковского обслуживания (с выездом работника банка) (с учетом НДС)</t>
  </si>
  <si>
    <t>* OTP-устройство (англ. OTP - one time password) – устройство, генерирующее единовременные (одноразовые) пароли для динамической идентификации</t>
  </si>
  <si>
    <t>** Mobil Pass – программное обеспечение для генерации единовременных (одноразовых) паролей, установленное на мобильном телефоне</t>
  </si>
  <si>
    <t>Инкассация денежной выручки и доставка денежной наличности по г. Алматы  (с учетом НДС)</t>
  </si>
  <si>
    <t>Инкассация денежной наличности по Республике Казахстан (с учетом НДС)</t>
  </si>
  <si>
    <t>Сопровождение материально-ответственных лиц хозорганов с наличными деньгами Постановление Правления Национального Банка Республики Казахстан от 29 ноября 2019 года №231 Об утверждении Правил осуществления кассовых операций и операций по инкассации банкнот, монет и ценностей в банках второго уровня, филиалах банков-нерезидентов Республики Казахстан, Национальном операторе почты и юридических лицах, исключительной деятельностью которых является инкассация банкнот, монет и ценностей (с учетом НДС)</t>
  </si>
  <si>
    <t>0,05% от суммы, 
мин. 5 000 тенге</t>
  </si>
  <si>
    <t>КОНВЕРСИОННЫЕ ОПЕРАЦИИ*</t>
  </si>
  <si>
    <t>Покупка/продажа иностранной валюты юридическим лицам за национальную валюту</t>
  </si>
  <si>
    <t>Конверсия одной иностранной валюты в другую</t>
  </si>
  <si>
    <t>Конвертация сумм, предназначенных для обслуживания займов, выданных в иностранной валюте</t>
  </si>
  <si>
    <t>Конвертация при зачислении суммы платежа в случае несоответствия валюты платежа валюте банковского счета клиента (операция производится по официальному курсу Национального Банка Республики Казахстан, установленному на день осуществления операции)</t>
  </si>
  <si>
    <t>0,5% от суммы,
мин. 2 000 тенге</t>
  </si>
  <si>
    <t>Неустойка (единовременная) за отказ Клиента от покупки/продажи средств иностранной валюты в день подачи заявки</t>
  </si>
  <si>
    <t xml:space="preserve"> - регистрация в течение 2-х рабочих дней (с учетом НДС)</t>
  </si>
  <si>
    <t>Выдача справок, извещений о проведенных платежах по контрактам с учетным номером и/или внешнеэкономическим контрактам по запросу клиента  (с учетом НДС)</t>
  </si>
  <si>
    <t>1 000 тенге
(за каждую справку/извещение)</t>
  </si>
  <si>
    <t>Принятие на валютный контроль контракта/инвойса и других документов валютного контроля, не требующего получения учетного номера (резидента/нерезидента)  (с учетом НДС)</t>
  </si>
  <si>
    <t>23 100 тенге</t>
  </si>
  <si>
    <t xml:space="preserve"> - Выпуск гарантии, обеспеченной денежными средствами  (покрытая гарантия)</t>
  </si>
  <si>
    <t>0,2% от суммы гарантии;
мин. 6 000 тенге, 
макс. 100 000 тенге</t>
  </si>
  <si>
    <t>0,2% от суммы гарантии;
мин. 12 000 тенге, 
макс. 120 000 тенге</t>
  </si>
  <si>
    <t>0,2% от суммы гарантии; 
мин. 10 000 тенге, 
макс. 150 000 тенге</t>
  </si>
  <si>
    <t>0,2% от суммы гарантии; 
мин. 13 000 тенге, 
макс. 160 000 тенге</t>
  </si>
  <si>
    <t>Изменение условий гарантии (кроме увеличения суммы гарантии*)</t>
  </si>
  <si>
    <t>Проверка требования на оплату по гарантии</t>
  </si>
  <si>
    <t>Получение гарантии в филиале, не обслуживающим клиента</t>
  </si>
  <si>
    <t>Комиссия за риски по гарантии</t>
  </si>
  <si>
    <t>Авизование гарантий других банков (с учетом НДС)</t>
  </si>
  <si>
    <t>0,1% от суммы; мин. 30 000 тенге, макс. 200 000 тенге</t>
  </si>
  <si>
    <t>Авизование изменений в условия гарантий других Банков (с учетом НДС)</t>
  </si>
  <si>
    <t>Авизование</t>
  </si>
  <si>
    <t>0,1% от суммы; мин. 20 000 тенге, макс. 150 000 тенге</t>
  </si>
  <si>
    <t xml:space="preserve"> - с предоставлением покрытия</t>
  </si>
  <si>
    <t>0,2% от суммы; мин. 20 000 тенге, макс. 200 000 тенге</t>
  </si>
  <si>
    <t xml:space="preserve"> - без предоставления покрытия</t>
  </si>
  <si>
    <t>Авизование изменений аккредитива, включая аннуляцию и изменения по рамбурсному обязательству</t>
  </si>
  <si>
    <t>Негоциация  или акцепт по аккредитиву</t>
  </si>
  <si>
    <t>10% годовых - 30% годовых</t>
  </si>
  <si>
    <t>Перевод трансферабельного аккредитива</t>
  </si>
  <si>
    <t>0,2% от суммы; мин. 20 000 тенге, макс. 150 000 тенге</t>
  </si>
  <si>
    <t>0,2% от суммы пакета документов; мин. 25 000 тенге, 
макс. 200 000 тенге</t>
  </si>
  <si>
    <t>15 000 тенге 
(за пакет документов)</t>
  </si>
  <si>
    <t>Комиссия за открытие аккредитива (технический выпуск)</t>
  </si>
  <si>
    <t>0,2 %; мин 25 000 тенге,
 макс. 200 000 тенге</t>
  </si>
  <si>
    <t>Комиссия за риски при выпуске непокрытого аккредитива</t>
  </si>
  <si>
    <t>мин. 3,5% годовых, 
макс 35% годовых</t>
  </si>
  <si>
    <t>0,2% от суммы пакета  документов; мин. 25 000 тенге, 
макс. 200 000 тенге</t>
  </si>
  <si>
    <t>Прием документов на инкассо</t>
  </si>
  <si>
    <t xml:space="preserve"> 0,1% от сумм; мин. 7 000 тенге, макс. 50 000 тенге</t>
  </si>
  <si>
    <t xml:space="preserve"> 0,1% от суммы; мин. 10 000 тенге, макс. 100 000 тенге</t>
  </si>
  <si>
    <t>Отправка документов на инкассо, включая фактические расходы (с учетом НДС)</t>
  </si>
  <si>
    <t xml:space="preserve"> - без опротестования (с учетом НДС)</t>
  </si>
  <si>
    <t xml:space="preserve"> - с опротестованием (с учетом НДС)</t>
  </si>
  <si>
    <t>Открытие корреспондентского счета</t>
  </si>
  <si>
    <t>Ведение корреспондентского счета</t>
  </si>
  <si>
    <t>Закрытие счета (с учетом НДС):</t>
  </si>
  <si>
    <t>Закрытие счета при нулевом кредитовом остатке на счете (с учетом НДС)</t>
  </si>
  <si>
    <t>Закрытие счета при ненулевом кредитовом остатке на счете (с учетом НДС)</t>
  </si>
  <si>
    <t xml:space="preserve"> - по мере совершения операций</t>
  </si>
  <si>
    <t xml:space="preserve"> - повторно по просьбе респондента (по SWIFT)</t>
  </si>
  <si>
    <t>2 000 тенге 
(за каждую выписку)</t>
  </si>
  <si>
    <t>Платежи:</t>
  </si>
  <si>
    <t>В национальной валюте - 0,2% от суммы; мин. 1 000 тенге, 
макс. 3 000 тенге</t>
  </si>
  <si>
    <t xml:space="preserve"> - Расходы за счет отправителя средств (OUR) по переводам в росс.рублях</t>
  </si>
  <si>
    <t xml:space="preserve"> - Расходы за счет отправителя средств (OUR) за исключением переводов в
росс.рублях</t>
  </si>
  <si>
    <t xml:space="preserve"> - Расходы частично за счет отправителя средств (SHA) (комиссии банка-отправителя и банка-корреспондента оплачиваются за счет отправителя, комиссии
других банков оплачиваются бенефициаром)</t>
  </si>
  <si>
    <t xml:space="preserve"> - Расходы за счет бенефициара (BEN) (комиссия банка-отправителя
оплачивается за счет отправителя, комиссии банка-корреспондента  и других банков оплачивается за счет бенефициара)</t>
  </si>
  <si>
    <t>В пользу других банков</t>
  </si>
  <si>
    <t>Внутрибанковские платежи</t>
  </si>
  <si>
    <t>Прием и пересчет наличных денег</t>
  </si>
  <si>
    <t>1.  Комиссии  других  банков  возмещаются  по  фактической  стоимости  и  списываются  с  корреспондентского счета в безакцептном порядке</t>
  </si>
  <si>
    <t>2. Комиссионное вознаграждение взимается в валюте счета. В случае взимания комиссии со счета, открытого в иностранной   валюте,    пересчет   осуществляется   по    рыночному   курсу,   сложившемуся    на    торгах     АО "Казахстанская фондовая биржа" в день, предшествующий дню осуществления операций</t>
  </si>
  <si>
    <t>3. Оплаченные тарифы, взысканные Банком за оказанные услуги, возврату не подлежат</t>
  </si>
  <si>
    <t>4. Ставки тарифов установлены с учетом налога на добавленную стоимость (НДС), других налогов, сборов, пошлин</t>
  </si>
  <si>
    <t>5.  Телекоммуникационные  и  почтовые  расходы,  а  также  другие  непредвиденные  расходы,  при  наличии таковых, взимаются дополнительно согласно тарифам на услуги, оказываемые Банком для юридических лиц</t>
  </si>
  <si>
    <t>Предоставление mPOS Клиенту (с учетом НДС)</t>
  </si>
  <si>
    <t>Комиссия Банка при оплате товаров и услуг посредством mPOS от суммы транзакций</t>
  </si>
  <si>
    <t xml:space="preserve"> - ежемесячный оборот по счету в Банке связанному с mPOS менее 100 000 тенге в месяц</t>
  </si>
  <si>
    <t xml:space="preserve"> - ежемесячный оборот по счету в Банке связанному с mPOS более 100 000 тенге в месяц</t>
  </si>
  <si>
    <t>* по услугам Банка, не включенным в данный раздел, применяются стандартные действующие в Банке тарифы</t>
  </si>
  <si>
    <t>14.1.</t>
  </si>
  <si>
    <t>14.2.</t>
  </si>
  <si>
    <t>14.3.</t>
  </si>
  <si>
    <t>Открытие вторых и последующих текущих счетов по всей системе АО "Евразийский банк"</t>
  </si>
  <si>
    <t>14.4.</t>
  </si>
  <si>
    <t>Проведение кассовых операций (выдача денег по чеку)</t>
  </si>
  <si>
    <t>0,10% от суммы</t>
  </si>
  <si>
    <t>Зачисление заработной платы и других денежных переводов на банковские счета получателей, за исключением зачисления на пластиковые карты</t>
  </si>
  <si>
    <t>Зачисление стипендий и пенсий на банковские счета, за исключением зачисления на пластиковые карты</t>
  </si>
  <si>
    <t>Ведение сберегательного счета</t>
  </si>
  <si>
    <t>Закрытие сберегательного счета (досрочное по инициативе  клиента, в случаях ликвидации одной из сторон Договора, в соответствии с условиями Договора, законодательством РК и др.) (с учетом НДС)</t>
  </si>
  <si>
    <t>Платежи и переводы по сберегательным счетам</t>
  </si>
  <si>
    <t>15.4.1.</t>
  </si>
  <si>
    <t>15.4.1.1.</t>
  </si>
  <si>
    <t>15.4.1.2.</t>
  </si>
  <si>
    <t>15.4.1.3.</t>
  </si>
  <si>
    <t>Перевод на счет вкладчика открытый в другом Банке с будущей датой валютирования на бумажном носителе/ через систему ДБО</t>
  </si>
  <si>
    <t>15.4.1.4.</t>
  </si>
  <si>
    <t>Отзыв платежных поручений по инициативе Вкладчика,  принятых Банком на исполнение (с учетом НДС)</t>
  </si>
  <si>
    <t>15.4.2.</t>
  </si>
  <si>
    <t>15.4.2.1.</t>
  </si>
  <si>
    <t>15.4.2.2.</t>
  </si>
  <si>
    <t>Перевод на счет вкладчика открытый в другом Банке (по всем видам платежей OUR/SHA, BEN, GBEN, OUR):</t>
  </si>
  <si>
    <t>15.4.3.</t>
  </si>
  <si>
    <t>15.4.3.1.</t>
  </si>
  <si>
    <t>Внесение изменений и дополнений в перевод, возврат, аннулирование, поиск платежного поручения, запросы на возврат платежа после отправки перевода Банком по просьбе клиента (с учетом НДС)</t>
  </si>
  <si>
    <t>15.4.3.2.</t>
  </si>
  <si>
    <t>Предоставление копий платежных поручений и документов в формате SWIFT (с учетом НДС):</t>
  </si>
  <si>
    <t xml:space="preserve"> - по мере совершения операций  (с учетом НДС)</t>
  </si>
  <si>
    <t>15.4.3.3.</t>
  </si>
  <si>
    <t>Прочие операционные услуги:</t>
  </si>
  <si>
    <t>15.5.1.</t>
  </si>
  <si>
    <t>Выдача справок для аудиторских компаний (с учетом НДС)</t>
  </si>
  <si>
    <t>15.5.2.</t>
  </si>
  <si>
    <t>15.5.3.</t>
  </si>
  <si>
    <t>Предоставление дубликата выписки/приложения (с учетом НДС)</t>
  </si>
  <si>
    <t>15.5.4.</t>
  </si>
  <si>
    <t>15.5.5.</t>
  </si>
  <si>
    <r>
      <t xml:space="preserve">Выдача информационных справок и писем (о наличии банковских счетов </t>
    </r>
    <r>
      <rPr>
        <b/>
        <sz val="12"/>
        <rFont val="Times New Roman"/>
        <family val="1"/>
        <charset val="204"/>
      </rPr>
      <t>(в том числе о реквизитах Банка</t>
    </r>
    <r>
      <rPr>
        <sz val="12"/>
        <rFont val="Times New Roman"/>
        <family val="1"/>
        <charset val="204"/>
      </rPr>
      <t>), картотека №2, о движении денег и подтверждении остатков на счетах, об удержании налогов и прочие), в срочном порядке (в течение одного дня и применяется при наличии возможности у Банка) по открытым действующим счетам или закрытым счетам (с учетом НДС).</t>
    </r>
  </si>
  <si>
    <t>15.5.6.</t>
  </si>
  <si>
    <r>
      <t xml:space="preserve">Выдача информационных справок и писем (о наличии банковских счетов </t>
    </r>
    <r>
      <rPr>
        <b/>
        <sz val="12"/>
        <rFont val="Times New Roman"/>
        <family val="1"/>
        <charset val="204"/>
      </rPr>
      <t xml:space="preserve">(в том числе о реквизитах Банка), </t>
    </r>
    <r>
      <rPr>
        <sz val="12"/>
        <rFont val="Times New Roman"/>
        <family val="1"/>
        <charset val="204"/>
      </rPr>
      <t>картотека №2, о движении денег и подтверждении остатков на счетах, об удержании налогов и прочие) в течение 3-х рабочих дней по открытым действующим счетам или закрытым счетам (с учетом НДС).</t>
    </r>
  </si>
  <si>
    <t>15.5.7.</t>
  </si>
  <si>
    <t>За каждый следующий экземпляр справок и писем указанных в пп. 15.9.1., 15.9.4, 15.9.5., 15.9.6. (с учетом НДС)</t>
  </si>
  <si>
    <t>Примечание к р. 15:</t>
  </si>
  <si>
    <t>по услугам Банка, не включенным в данный раздел, применяются действующие в Банке стандартные тарифы</t>
  </si>
  <si>
    <t>0,1% от суммы, мин. 250 тенге</t>
  </si>
  <si>
    <t>Пересчет инкассируемой выручки в тенге</t>
  </si>
  <si>
    <t>0,35% от суммы, мин. 250 тенге</t>
  </si>
  <si>
    <t>Проведение платежных поручений в тенге, принятых через систему ДБО:</t>
  </si>
  <si>
    <t>0,2% от суммы; мин. 1 200 тенге, макс. 2 000 тенге</t>
  </si>
  <si>
    <t xml:space="preserve"> - проведение платежных поручений с будущей датой валютирования, за исключением платежей для оплаты налогов, обязательных пенсионных взносов, социальных отчислений и других обязательных платежей в бюджет</t>
  </si>
  <si>
    <t>Примечания к р.12:</t>
  </si>
  <si>
    <t>Внутрибанковский перевод между счетами одного клиента при закрытии сберегательного и текущего счета</t>
  </si>
  <si>
    <t>50 000 тенге (взимается за первое платежное поручение дополнительно к тарифу за перевод в тенге или ин.валюте, установленному до 17.00ч. )</t>
  </si>
  <si>
    <t>*** Платежи проводятся только при наличии технической возможности после завершения текущего и до начала следующего операционного дня</t>
  </si>
  <si>
    <t>Консультационные услуги по вопросам открытия банковских счетов за пределами и внутри РК (в зависимости от временных затрат по проведенным консультациям) (с учетом НДС)</t>
  </si>
  <si>
    <t>150 000 тенге – до 2-х месяцев включительно,
200 000 тенге – свыше 2-х месяцев</t>
  </si>
  <si>
    <t>В случае просрочки погашения банковского займа неустойка (штраф, пеня) составит:</t>
  </si>
  <si>
    <t>В случае просрочки погашения банковского займа неустойка (штраф,пеня) составит (с учетом НДС):</t>
  </si>
  <si>
    <t>Примечание к р.13:</t>
  </si>
  <si>
    <t>* Комиссия взимается  с отправителя либо получателя денег в зависимости от условия партнерского договора</t>
  </si>
  <si>
    <t>ПЛАТЕЖИ И ПЕРЕВОДЫ НА СЧЕТ ЮРИДИЧЕСКОГО ЛИЦА ПО ЗАКЛЮЧЕННЫМ ПАРТНЕРСКИМ ДОГОВОРАМ (в рамках продуктов розничного кредитования)*</t>
  </si>
  <si>
    <t>- компенсация (премия) по компенсируемому депозиту, вне зависимости от срока нахождения денег на текущем счете</t>
  </si>
  <si>
    <t>Экспертиза проекта (применяется при первичном обращении клиента и определении его соответствия критериям приемлемости для финансирования в Банке) (с учетом НДС)*</t>
  </si>
  <si>
    <t>За выдачу справки расчета задолженности по займу и начисленному вознаграждению (с учетом НДС)</t>
  </si>
  <si>
    <t>Консультационные услуги по вопросам связанным с финансовой деятельностью (составление договоров, контрактов) с составлением акта выполненных работ (оказанных услуг) (с учетом НДС)*</t>
  </si>
  <si>
    <t>Пролонгация расширенной кредитной линии(от суммы кредитной линии/займа, либо от суммы остатка ОД) (с учетом НДС)*</t>
  </si>
  <si>
    <t>Комиссионное вознаграждение за рассмотрение заявки (прием и обработка пакета документов; подготовка экспертных заключений службами Банка; рассмотрение проекта на заседании УКО; оформление решения УКО; иные процедуры подготовки к процессу выдачи займа) облагается НДС в случае отказа в выдаче займа; с учетом НДС в случае отказа*</t>
  </si>
  <si>
    <t>3 200 тенге (для индивидуальных предпринимателей)</t>
  </si>
  <si>
    <t>10 000 тенге (для юридических лиц)</t>
  </si>
  <si>
    <t>Комиссионное вознаграждение за резервирование средств по расширенной кредитной линии (с учетом НДС)*</t>
  </si>
  <si>
    <t>За выдачу по заявлению клиента справки о согласии на регистрацию (снятие с регистрации) по месту жительства физического лица, на узаконение перепланировок, построек, пристроек, произведенных на территории залогового обеспечения (в учетом НДС)</t>
  </si>
  <si>
    <t>За выдачу по заявлению клиента справки о разрешении на замену регистрационного номера транспортного средства, являющегося залоговым обеспечением, на переоформление свидетельства о регистрации транспортного средства, на восстановление утерянных документов по транспортному средству (с учетом НДС)</t>
  </si>
  <si>
    <t>0,5 (ноль целых, пять десятых) %  от суммы остатка основного долга</t>
  </si>
  <si>
    <t>За изменение условий финансирования по инициативе клиента (увеличение периода доступности, пролонгация займа/кредитной линии, иные изменения условий финансирования по инициативе клиента)</t>
  </si>
  <si>
    <t>1 (один) % от суммы от остатка основного долг по займу/кредитной линии</t>
  </si>
  <si>
    <t>9.19.</t>
  </si>
  <si>
    <t>9.20.</t>
  </si>
  <si>
    <t>9.21.</t>
  </si>
  <si>
    <t>1 (один) % от суммы займа/ кредитного лимита / увеличения кредитного лимита</t>
  </si>
  <si>
    <t>9.22.</t>
  </si>
  <si>
    <t>За рассмотрение вопросов по изменению условий предмета (-ов) залога по займу, а также при замене предмета (-ов) залога, замене залогодателя (-лей)</t>
  </si>
  <si>
    <t>0,2 (ноль целых две десятых)  % от суммы лимита/от суммы остатка основного долга по займу</t>
  </si>
  <si>
    <t>9.23.</t>
  </si>
  <si>
    <t>Пеня за нарушение обязательства по возврату суммы займа и/или уплате вознаграждения</t>
  </si>
  <si>
    <t>Для юридических лиц: 
0,3 (ноль целых три десятых) % от суммы просроченного платежа за каждый день просрочки;
Для физического лица без образования юридического лица:
0,3 (ноль целых три десятых) %  от суммы просроченного платежа, за каждый день просрочки, по истечении 90 (девяносто) дней просрочки неустойка составляет 0,03 (ноль целых три сотых) % от суммы просроченного платежа за каждый день просрочки, но не более 10 (десяти) % от суммы выданного займа за каждый год действия договора</t>
  </si>
  <si>
    <t>9.24.</t>
  </si>
  <si>
    <t>25 (двадцать пять) % от суммы займа / транша, использованного не по целевому назначению</t>
  </si>
  <si>
    <t>9.25.</t>
  </si>
  <si>
    <t>9.26.</t>
  </si>
  <si>
    <t>За неисполнение условий соглашения/договора, за исключением условий указанных в пунктах 9.23., 9.24., 9.25.</t>
  </si>
  <si>
    <t>0,2 (ноль целых две десятых) % от суммы займа / транша за каждое нарушение условий соглашения / договора</t>
  </si>
  <si>
    <t>9.27.</t>
  </si>
  <si>
    <t>За предоставление ложных, неполных и/или недостоверных сведений</t>
  </si>
  <si>
    <t>0,5 (ноль целых пять десятых) % от суммы займа/лимита</t>
  </si>
  <si>
    <t>Примечание к р.9.:</t>
  </si>
  <si>
    <t xml:space="preserve"> - По отдельным продуктам кредитования могут быть иные размеры комиссий и неустоек (штрафы, пени). Если продуктом (программой) кредитования предусмотрены иные размеры комиссий и неустойки  (штрафы, пени), применяются комиссии, установленные продуктом (программой) кредитования</t>
  </si>
  <si>
    <t xml:space="preserve"> - При изменении условий по инициативе Банка, комиссии не взимаются, если иное не предусмотрено в Решении УО Банка</t>
  </si>
  <si>
    <t xml:space="preserve"> - По займам в иностранной валюте, комиссии взимаются в валюте СКЛ/ДБЗ, исходя из размеров комиссий, установленных в тенге (по курсу НБ РК на день оплаты)</t>
  </si>
  <si>
    <t xml:space="preserve"> - Размер комиссий, неустойки (штрафа, пени), порядок и сроки уплаты комиссий изменяются на основании решений УО Банка наделенного соответствующими полномочиями </t>
  </si>
  <si>
    <t xml:space="preserve"> - При увеличении суммы лимита по СКЛ и изменений других условий (п. 9.12. и 9.14.) удерживается одна комиссия согласно п. 9.21.</t>
  </si>
  <si>
    <t>* Комиссии  действуют по договорам, заключенным до утверждения новых тарифов. (Согласно Решения СД №104 от 28.12.2022 г.)</t>
  </si>
  <si>
    <t>Комиссионное вознаграждение за предоставление финансирования (расширенной кредитной линии) (от суммы кредитной линии/займа, либо от суммы остатка ОД) (с учетом НДС если кредит еще не выдан)*</t>
  </si>
  <si>
    <t>Изменения условий договора по расширенной кредитной линии (от суммы кредитной линии/займа, либо от суммы остатка ОД) (с учетом НДС)*</t>
  </si>
  <si>
    <t>Комиссионное вознаграждение за предоставление займа/кредитной линии (от суммы кредитной линии/займа, либо от суммы остатка ОД) (без НДС в рамках предоставляемого займа)*</t>
  </si>
  <si>
    <t>За изменение графика погашения по займу/кредитной линии в рамках срока, установленного Договором</t>
  </si>
  <si>
    <t>Изменение условий по Договорам займа и предоставления кредитной линии (от суммы кредитной линии/займа, либо от суммы остатка ОД) (без НДС в рамках предоставляемого займа)*</t>
  </si>
  <si>
    <t>Комиссионное вознаграждение за предоставление транша  в рамках займа с графиком освоения/кредитной линии (от суммы транша) (без НДС в рамках предоставляемого займа)*</t>
  </si>
  <si>
    <t>Комиссионное вознаграждение за предоставление транша (в денежной форме) в рамках расширенной кредитной линии (тенге) (без НДС в рамках предоставляемого займа)*</t>
  </si>
  <si>
    <t>Комиссионное вознаграждение за резервирование средств по кредитной линии/займу с графиком освоения(погашения) (без НДС в рамках предоставляемого займа)*</t>
  </si>
  <si>
    <t>Комиссия за обслуживание выданного займа (без НДС в рамках предоставляемого займа)*</t>
  </si>
  <si>
    <t>Комиссионное вознаграждение за рассмотрение заявки (тенге) (взимается в случае одобрения кредита) (без НДС в рамках предоставляемого займа)*</t>
  </si>
  <si>
    <t>За организацию займа/открытие кредитной линии/ за увеличение лимита финансирования</t>
  </si>
  <si>
    <t>Неустойка (штраф, пеня) за неисполнение/несвоевременное исполнение условий Договора банковского займа/Соглашение об открытии кредитной линии</t>
  </si>
  <si>
    <t>За нецелевое использование займа/транша</t>
  </si>
  <si>
    <t>**За исключением внутренних переводов с использованием платежных карт, а также при переводе на счет индивидуального предпринимателя, крестьянского хозяйства, частного нотариуса, частного судебного исполнителя, адвоката при совпадении ИИН отправителя и бенефициара следует руководствоваться п. п. 3.2 тарифов для физических лиц.</t>
  </si>
  <si>
    <t>СЕБЕСТОИМОСТЬ ОПЕРАЦИИ</t>
  </si>
  <si>
    <t>До 200 млн. / Свыше 200 млн.
мин. 5 810 / 6 440
сред. 17 060 / 17 690
макс. 28 310 / 28 940</t>
  </si>
  <si>
    <t>До 200 млн. / Свыше 200 млн.
мин. 5 200 / 5 952
сред. 16 450 / 17 202
макс. 27 700 / 28 452</t>
  </si>
  <si>
    <t>До 200 млн. / Свыше 200 млн.
2 900 / 3 652</t>
  </si>
  <si>
    <t>До 200 млн. / Свыше 200 млн.
3 510 / 4 140</t>
  </si>
  <si>
    <t>До 200 млн. / Свыше 200 млн.
28 310 / 28 940</t>
  </si>
  <si>
    <t>До 200 млн. / Свыше 200 млн.
3 310 / 3 940</t>
  </si>
  <si>
    <t>До 200 млн. / Свыше 200 млн.
2 700 / 3 452</t>
  </si>
  <si>
    <t>в нац.валюте до 20:00
20 802 / 21 428
в  ин.валюте после 20:00
мин. 31 120
сред. 42 370
макс. 53 620</t>
  </si>
  <si>
    <t>мин. 6 101
сред. 11 101
макс. 16 101</t>
  </si>
  <si>
    <t>До 200 млн. / Свыше 200 млн.
157 / 535</t>
  </si>
  <si>
    <t>До 200 млн. / Свыше 200 млн.
462 / 950</t>
  </si>
  <si>
    <t>До 200 млн. / Свыше 200 млн.
214 / 592</t>
  </si>
  <si>
    <t>До 200 млн. / Свыше 200 млн.
519 / 1 007</t>
  </si>
  <si>
    <t>До 200 млн. / Свыше 200 млн.
186 / 564</t>
  </si>
  <si>
    <t>До 200 млн. / Свыше 200 млн.
491 / 979</t>
  </si>
  <si>
    <t>Услуги номинального держания</t>
  </si>
  <si>
    <t>Ведение счета Депо</t>
  </si>
  <si>
    <t>Зачисление на счет Депо/Списание со счета Депо финансовых инструментов</t>
  </si>
  <si>
    <t>0,1% от суммы операции,
не менее 3 000 тенге,
не более 50 000 тенге</t>
  </si>
  <si>
    <t>Предоставление выписки со счета Депо (с учетом НДС)</t>
  </si>
  <si>
    <t>Восстановление одного документа по заявке клиента (с учетом НДС)</t>
  </si>
  <si>
    <t>Услуги АО "Казахстанская фондовая биржа" (далее-КФБ) и АО "Центральный Депозитарий ценных бумаг" (далее-ЦДЦБ)</t>
  </si>
  <si>
    <t>Согласно тарифам КФБ и ЦДЦБ</t>
  </si>
  <si>
    <t>Услуги внешнего кастодиана</t>
  </si>
  <si>
    <t>Согласно тарифам внешнего кастодиана</t>
  </si>
  <si>
    <t>Брокерские услуги</t>
  </si>
  <si>
    <t>Покупка/продажа финансовых инструментов на локальном организованном рынке KASE/AIX</t>
  </si>
  <si>
    <t>Покупка/продажа финансовых инструментов на локальном неорганизованном рынке</t>
  </si>
  <si>
    <t>0,3% (от фактической суммы сделки)</t>
  </si>
  <si>
    <t>Покупка/продажа финансовых инструментов на международных рынках</t>
  </si>
  <si>
    <t>Проведение операций РЕПО</t>
  </si>
  <si>
    <t>1.2.5.</t>
  </si>
  <si>
    <t>Изменение параметров операции РЕПО</t>
  </si>
  <si>
    <t>0,05% (от фактической суммы сделки)</t>
  </si>
  <si>
    <t>Примечание к р.1:
- комиссионное вознаграждение, сборы сторонних организаций выставляются отдельно и по факту;
-выписка с лицевого счета и история счета выдается клиенту 1 раз в месяц бесплатно при наличии остатков на счете клиента и/или движения по счету клиента;
- при расчете применяется округление тиын в большую сторону до целого тенге;
- все расчеты и удержание комиссионных вознаграждений осуществляются в тенге по курсу Национального Банка Республики Казахстан на дату начисления вознаграждения.</t>
  </si>
  <si>
    <t>2 000 тенге за 1 документ</t>
  </si>
  <si>
    <t>1 000 тенге за 1 документ</t>
  </si>
  <si>
    <t>БЛОК 3. Тарифы АО "Евразийский банк"  на операции с ценными бумагами и на кастодиальные услуги для физических и юридических лиц, выпуск собственных ценных бумаг (за исключением акций)</t>
  </si>
  <si>
    <t>ОПЕРАЦИИ С ЦЕННЫМИ БУМАГАМИ (для физических и для юридических лиц)*</t>
  </si>
  <si>
    <t>*Минимальный объем сделки 25 000 000 тенге.</t>
  </si>
  <si>
    <t>Комиссионное вознаграждение за обслуживание неиспользованного лимита задолженности (за резервирование ресурсов) (от суммы неосвоенного лимита) (без НДС в рамках предоставляемого займа)</t>
  </si>
  <si>
    <t>За досрочное полное/частичное погашение займа</t>
  </si>
  <si>
    <t xml:space="preserve">0,5 (ноль целых, пять десятых) % от суммы основного долга, подлежащего досрочному погашению, в период действия моратория, указанного в соглашении / договоре
Штраф за полное/частичное досрочное погашение не взимается в следующих случаях:
1.  по займам, выданным в рамках СКЛ, с наличием открытого периода доступности (за исключением полного погашения с закрытием лимита СКЛ);
2.  по займам, выданным ИП, целевым назначением которых являются приобретение жилой недвижимости;
3.  по займам, выданным по программе "овердрафт".
4.  при внутреннем рефинансировании займа (в Банке).
</t>
  </si>
  <si>
    <t>ДЛЯ ЮРИДИЧЕСКИХ ЛИЦ (ФИЛИАЛОВ И ПРЕДСТАВИТЕЛЬСТВ) - НЕРЕЗИДЕНТОВ РК</t>
  </si>
  <si>
    <t>Платежи и переводы.
Операции в иностранной валюте</t>
  </si>
  <si>
    <t>Перевод в пользу другого банка или клиента другого банка*:</t>
  </si>
  <si>
    <t>17.1.1.1.</t>
  </si>
  <si>
    <t>1,5% от суммы; мин. 40 000 тенге, макс. 450 000 тенге</t>
  </si>
  <si>
    <t>0,4% от суммы; мин. 15 000 тенге, макс. 150 000 тенге</t>
  </si>
  <si>
    <t>2,5% от суммы; мин. 40 000 тенге, макс. 490 000 тенге</t>
  </si>
  <si>
    <t>0,6% от суммы; мин. 20 000 тенге, макс. 250 000 тенге</t>
  </si>
  <si>
    <t>17.1.1.2.</t>
  </si>
  <si>
    <t>17.1.1.3.</t>
  </si>
  <si>
    <r>
      <t>Гарантированный платеж за счет отправителя (OUR),</t>
    </r>
    <r>
      <rPr>
        <sz val="12"/>
        <rFont val="Times New Roman"/>
        <family val="1"/>
        <charset val="204"/>
      </rPr>
      <t xml:space="preserve"> за исключением переводов в российских рублях</t>
    </r>
    <r>
      <rPr>
        <b/>
        <sz val="12"/>
        <rFont val="Times New Roman"/>
        <family val="1"/>
        <charset val="204"/>
      </rPr>
      <t>:</t>
    </r>
  </si>
  <si>
    <t xml:space="preserve">300 000 тенге </t>
  </si>
  <si>
    <t>500 000 тенге</t>
  </si>
  <si>
    <t>Примечание к р. 17:</t>
  </si>
  <si>
    <t>По услугам Банка, не включенным в данный раздел, применяются действующие в Банке стандартные тарифы</t>
  </si>
  <si>
    <t>в национальной и в иностранной валюте на счет юридического лица на кастодиальном обслуживании</t>
  </si>
  <si>
    <t>Запроc о поиске платежа по просьбе Клиентов до 3-х рабочих дней с момента направления платежа  (с учетом НДС)</t>
  </si>
  <si>
    <t>100 000 тенге</t>
  </si>
  <si>
    <t>6.9.</t>
  </si>
  <si>
    <t>Штраф за переполнение или деформацию сейфа (ячейки)</t>
  </si>
  <si>
    <t>БЛОК 4. Тарифы АО "Евразийский банк" для клиентов Приват банкинга*</t>
  </si>
  <si>
    <t>1 000 тенге в день</t>
  </si>
  <si>
    <t>Выпуск гарантий (технический выпуск за каждую гарантию)</t>
  </si>
  <si>
    <t xml:space="preserve"> - Выпуск гарантии, обеспеченной прочим имуществом, в т.ч. депозитом (в рамках утвержденной кредитной линии)</t>
  </si>
  <si>
    <t xml:space="preserve"> - Выпуск гарантии в рамках продуктовой программы "Тендерные экспресс гарантии"</t>
  </si>
  <si>
    <t xml:space="preserve"> - Выпуск гарантии, обеспеченной прочим имуществом, в т.ч. Депозитом (в рамках утвержденной кредитной линии)</t>
  </si>
  <si>
    <t xml:space="preserve"> - Выпуск гарантии в рамках продуктовой программы "Гарантии исполнения обязательств по договору государственных закупок"</t>
  </si>
  <si>
    <t>12 000 тенге 
(за каждое изменение)</t>
  </si>
  <si>
    <t>0,15% от суммы; мин. 12 000 тенге, макс. 120 000 тенге</t>
  </si>
  <si>
    <t>10.1.6.1.</t>
  </si>
  <si>
    <t>10.1.6.2.</t>
  </si>
  <si>
    <t xml:space="preserve">Комиссия за риски в рамках продуктовой программы "Гарантии исполнения обязательств по договору  государственных закупок"  </t>
  </si>
  <si>
    <t>10.1.7.1.</t>
  </si>
  <si>
    <t>10.1.7.2.</t>
  </si>
  <si>
    <t>Комиссия за открытие кредитной линии для выпуска гарантии</t>
  </si>
  <si>
    <t>10.1.8.1</t>
  </si>
  <si>
    <t>Открытие кредитной линии для выпуска гарантий</t>
  </si>
  <si>
    <t>10.1.8.2</t>
  </si>
  <si>
    <t>Продуктовая программа "Тендерные экспресс гарантии"</t>
  </si>
  <si>
    <t>10.1.8.3</t>
  </si>
  <si>
    <t>Продуктовая программа "Гарантии исполнения обязательств по договору государственных закупок"</t>
  </si>
  <si>
    <t>Подготовка пакета документов, включая фактические расходы (с учетом НДС)</t>
  </si>
  <si>
    <t xml:space="preserve">Аннулирование аккредитива (с учетом НДС). </t>
  </si>
  <si>
    <t>10.2.2.5.1.</t>
  </si>
  <si>
    <t>ИНЫЕ ТАРИФЫ ПО ДОКУМЕНТАРНЫМ ОПЕРАЦИЯМ</t>
  </si>
  <si>
    <t>10.4.1.</t>
  </si>
  <si>
    <t>Комиссия за структурирование сделки по документарным операциям (с учетом НДС)</t>
  </si>
  <si>
    <t>10.4.2.</t>
  </si>
  <si>
    <t>Подготовка проекта аккредитива/гарантии на основе контракта (с учетом НДС)</t>
  </si>
  <si>
    <t>10.4.3.</t>
  </si>
  <si>
    <t>Подготовка и отправка сообщение по системе  SWIFT/FASTI  по документарным операциям (с учетом НДС)</t>
  </si>
  <si>
    <t>10.4.4.</t>
  </si>
  <si>
    <t>Авизование SWIFT сообщений по документарным операциям (с учетом НДС)</t>
  </si>
  <si>
    <t xml:space="preserve">10.4.5. </t>
  </si>
  <si>
    <t xml:space="preserve">Платеж по аккредитивам/инкассо,оплата требования по гарантии /контргарантии </t>
  </si>
  <si>
    <t>0,75% от суммы,
мин. 30 000 тенге, 
макс. 500 000 тенге</t>
  </si>
  <si>
    <t xml:space="preserve"> 5 000 тенге</t>
  </si>
  <si>
    <t>0,25% от суммы, 
мин. 7 000 тенге, 
макс. 100 000 тенге</t>
  </si>
  <si>
    <t xml:space="preserve">1. </t>
  </si>
  <si>
    <t>5% от суммы</t>
  </si>
  <si>
    <t>Комиссия  за   исполнение  постоянного распоряжения  на  свой  банковский  счет/на банковский счет третьего лица (за исключением сберегательного) (без учета НДС)</t>
  </si>
  <si>
    <t>Комиссия за исполнение документов Картотеки ( инкассовое распоряжение, платежное требование), за указание требований уполномоченных органов/третьих лиц (эквивалент в иностранной валюте) (с учетом НДС)</t>
  </si>
  <si>
    <t>Комиссия за выдачу справки о ссудной задолженности по займу в СДБО «Smartbank» (с учетом НДС)</t>
  </si>
  <si>
    <t xml:space="preserve"> Комиссия за предоставление выписки по счету (с учетом НДС)</t>
  </si>
  <si>
    <r>
      <t>Комиссия за организацию займа (единовременно) (без учета НДС)</t>
    </r>
    <r>
      <rPr>
        <b/>
        <vertAlign val="superscript"/>
        <sz val="12"/>
        <color theme="1"/>
        <rFont val="Times New Roman"/>
        <family val="1"/>
        <charset val="204"/>
      </rPr>
      <t>1</t>
    </r>
  </si>
  <si>
    <t>По программе партнера в рамках сотрудничества на условиях договора/соглашения/меморандума (без учета НДС)</t>
  </si>
  <si>
    <t xml:space="preserve"> По розничным кредитным продуктам, обеспеченным залогом недвижимости (с учетом НДС)</t>
  </si>
  <si>
    <r>
      <t>Справка о разрешении на замену регистрационного номера транспортного средства, являющегося залоговым обеспечением, на переоформление свидетельства о регистрации транспортного средства, на восстановление утерянных документов по транспортному средству (с учетом НДС).</t>
    </r>
    <r>
      <rPr>
        <b/>
        <vertAlign val="superscript"/>
        <sz val="12"/>
        <color theme="1"/>
        <rFont val="Times New Roman"/>
        <family val="1"/>
        <charset val="204"/>
      </rPr>
      <t>6</t>
    </r>
  </si>
  <si>
    <t xml:space="preserve">"Стандартный тариф" - 5 000 тенге  (исполнение в течение  5-ти рабочих дней)
</t>
  </si>
  <si>
    <t xml:space="preserve"> 0 тенге </t>
  </si>
  <si>
    <t>0,40% от суммы; мин. 15 000 тенге, макс. 120 000 тенге</t>
  </si>
  <si>
    <t>0,20% от суммы; мин. 5 000 тенге, макс. 70 000 тенге</t>
  </si>
  <si>
    <t>0,50% от суммы; мин. 20 000 тенге, макс. 210 000 тенге</t>
  </si>
  <si>
    <t>0,40% от суммы; мин. 8 000 тенге, макс. 150 000 тенге</t>
  </si>
  <si>
    <t xml:space="preserve"> 0,15% от суммы; мин. 4 000 тенге, макс. 60 000 тенге</t>
  </si>
  <si>
    <t>1,0% от суммы; мин. 25 000 тенге, макс. 230 000 тенге</t>
  </si>
  <si>
    <t>0,3% от суммы; мин. 20 000 тенге, макс. 120 000 тенге</t>
  </si>
  <si>
    <t>1,5% от суммы; мин. 40 000 тенге, макс. 280 000 тенге</t>
  </si>
  <si>
    <t>0,5% от суммы; мин. 25 000 тенге, макс. 175 000 тенге</t>
  </si>
  <si>
    <t>в % от объема операций</t>
  </si>
  <si>
    <t>в тенге</t>
  </si>
  <si>
    <t>от 0 до 1 000 000 000</t>
  </si>
  <si>
    <t>от 1 000 000 000 до 3 000 000 000</t>
  </si>
  <si>
    <t>от 3 000 000 000 до 5 000 000 000</t>
  </si>
  <si>
    <t>от 5 000 000 000 до  10 000 000 000</t>
  </si>
  <si>
    <t>от 10 000 000 000</t>
  </si>
  <si>
    <t xml:space="preserve">min 50; min 60; min 70; min 80; min 90; min100; min 110; min 120; min 130; min 140; min 150; min 160; min 170; min 180; min 190; min 200; min 210; min 220; min 230; min 240; min  250; min 260; min 270; min 280; min 290; min 300; min 310; min 320; min 330; min 340; min  350; min 360; min 370; min 380; min 390; min 400; min 410; min 420; min 430; min 440; min  450; min 460; min 470; min 480; min 490;  min 500; min 550; min 600; min 650; min 700; min  750; min 800; min 850; min 900; min 950; min 1000. </t>
  </si>
  <si>
    <t>7 может быть применено в том числе для High Risk Партнеров</t>
  </si>
  <si>
    <t>Межбанковский перевод в национальной валюте</t>
  </si>
  <si>
    <t>Межбанковский перевод в иностранной валюте</t>
  </si>
  <si>
    <t>2,0% от суммы</t>
  </si>
  <si>
    <t>1.2.6.</t>
  </si>
  <si>
    <t>260 000 тенге</t>
  </si>
  <si>
    <t>130 000 тенге</t>
  </si>
  <si>
    <t>4.1.12.</t>
  </si>
  <si>
    <t>Выдача в системе дистанционного банковского обслуживания справок по клиенту из государственных баз данных о юридических лицах (филиалах и представительствах) по запросу клиента (с учетом НДС)</t>
  </si>
  <si>
    <t>4.1.13.</t>
  </si>
  <si>
    <t>Выдача в системе дистанционного банковского обслуживания расширенного отчета о проверке контрагента (по государственным базам данных) по запросу клиента (с учетом НДС)</t>
  </si>
  <si>
    <t>200 тг за один запрос 
(резиденты РК);
500 тг за один запрос (нерезиденты РК)</t>
  </si>
  <si>
    <t>Предоставление выписки по сберегательному счету и счетам начисленного вознаграждения по мере совершения операций (с учетом НДС)</t>
  </si>
  <si>
    <t>Открытие банковского счета</t>
  </si>
  <si>
    <t>35 000 тенге</t>
  </si>
  <si>
    <t xml:space="preserve">Ведение банковского счета в национальной/иностранной валюте </t>
  </si>
  <si>
    <t>сумма остатка на счете, но не более 10 000 тенге
(за каждый счет, эквивалент в валюте счета)</t>
  </si>
  <si>
    <t>* В том числе перевод в иностранной валюте, отличной от валюты текущего счета клиента</t>
  </si>
  <si>
    <t>СBDC карта</t>
  </si>
  <si>
    <t xml:space="preserve">Обслуживание </t>
  </si>
  <si>
    <t>Выпуск карты, обслуживание счета</t>
  </si>
  <si>
    <t>Ежемесячная оплата</t>
  </si>
  <si>
    <t>Комиссия за ведение счета, по которому отсутствуют расходные операции более одного года</t>
  </si>
  <si>
    <t>Замена карты:</t>
  </si>
  <si>
    <t xml:space="preserve"> - по инициативе держателя карты</t>
  </si>
  <si>
    <t xml:space="preserve"> - по инициативе Банка (в том числе по истечении срока действия карты)</t>
  </si>
  <si>
    <t xml:space="preserve">Зачисление денег на счет: </t>
  </si>
  <si>
    <t xml:space="preserve"> - наличными</t>
  </si>
  <si>
    <t xml:space="preserve"> - перечислением из других банков </t>
  </si>
  <si>
    <t xml:space="preserve"> - выплата пособий, удержаний и т.д., зачисленных НАО «Правительство для граждан» на счет</t>
  </si>
  <si>
    <t xml:space="preserve">Перевод денег с карты на карту </t>
  </si>
  <si>
    <t>посредством дистанционных каналов Банка:</t>
  </si>
  <si>
    <t xml:space="preserve"> - на карту клиента Банка</t>
  </si>
  <si>
    <t xml:space="preserve"> - на карту клиента через СМП 2.0.</t>
  </si>
  <si>
    <t xml:space="preserve"> - на карту клиента другого банка (в т.ч. по номеру телефона)</t>
  </si>
  <si>
    <t xml:space="preserve"> 0% от суммы</t>
  </si>
  <si>
    <t>посредством дистанционного канала другого банка:</t>
  </si>
  <si>
    <t xml:space="preserve"> - на карту Банка/с карты Банка </t>
  </si>
  <si>
    <t xml:space="preserve">Перевод денег со счета: </t>
  </si>
  <si>
    <t xml:space="preserve"> - через отделения/филиалы Банка</t>
  </si>
  <si>
    <t xml:space="preserve"> - по длительным поручениям</t>
  </si>
  <si>
    <t>Комиссия за исполнение (полное/частичное) платежного требования, инкассового распоряжения и т.д.</t>
  </si>
  <si>
    <t xml:space="preserve">0% от суммы </t>
  </si>
  <si>
    <t>Выдача наличных денег в банкомате:</t>
  </si>
  <si>
    <t xml:space="preserve"> - в сети Банка</t>
  </si>
  <si>
    <t xml:space="preserve"> - в сети других банков второго уровня Республики Казахстан</t>
  </si>
  <si>
    <t xml:space="preserve"> - в сети других банков за пределами Республики Казахстан</t>
  </si>
  <si>
    <t>Выдача наличных денег в кассе с использованием POS-терминала:</t>
  </si>
  <si>
    <t xml:space="preserve"> - в сети других банков </t>
  </si>
  <si>
    <t>Оплата товаров и услуг на ПТС:</t>
  </si>
  <si>
    <t xml:space="preserve"> - в сети Банка и других банков</t>
  </si>
  <si>
    <t xml:space="preserve"> - казино/лотерей/для покупки электронных денег/для пополнения электронного кошелька</t>
  </si>
  <si>
    <t xml:space="preserve"> - блокирование утерянной/украденной карты</t>
  </si>
  <si>
    <t xml:space="preserve"> - сброс счетчика PIN-кода</t>
  </si>
  <si>
    <t xml:space="preserve"> - смена PIN-кода</t>
  </si>
  <si>
    <t>Запрос баланса с помощью банкомата или POS-терминала</t>
  </si>
  <si>
    <t>0 тенге (в сети Банка и в сети других банков)</t>
  </si>
  <si>
    <r>
      <t>Выписка по счету</t>
    </r>
    <r>
      <rPr>
        <vertAlign val="superscript"/>
        <sz val="12"/>
        <rFont val="Times New Roman"/>
        <family val="1"/>
        <charset val="204"/>
      </rPr>
      <t>1</t>
    </r>
    <r>
      <rPr>
        <sz val="12"/>
        <rFont val="Times New Roman"/>
        <family val="1"/>
        <charset val="204"/>
      </rPr>
      <t xml:space="preserve">: </t>
    </r>
  </si>
  <si>
    <t xml:space="preserve"> - дополнительная, за каждый месяц, предшествующий 2 последним календарным месяцам</t>
  </si>
  <si>
    <r>
      <t>Предоставление информации о движении по счету</t>
    </r>
    <r>
      <rPr>
        <vertAlign val="superscript"/>
        <sz val="12"/>
        <rFont val="Times New Roman"/>
        <family val="1"/>
        <charset val="204"/>
      </rPr>
      <t>1</t>
    </r>
    <r>
      <rPr>
        <sz val="12"/>
        <rFont val="Times New Roman"/>
        <family val="1"/>
        <charset val="204"/>
      </rPr>
      <t xml:space="preserve">: </t>
    </r>
  </si>
  <si>
    <t xml:space="preserve"> - о последних 10 операциях</t>
  </si>
  <si>
    <t xml:space="preserve"> - через SMS-сообщения и PUSH-уведомления в СДБО «Smartbank» </t>
  </si>
  <si>
    <t xml:space="preserve"> - и другой письменной информации по счету по запросу клиента</t>
  </si>
  <si>
    <r>
      <t>Возмещение расходов по предоставлению информации о проведенных операциях посредством банкоматов, в т.ч. Видеозаписи</t>
    </r>
    <r>
      <rPr>
        <vertAlign val="superscript"/>
        <sz val="12"/>
        <rFont val="Times New Roman"/>
        <family val="1"/>
        <charset val="204"/>
      </rPr>
      <t>1</t>
    </r>
  </si>
  <si>
    <t>18.</t>
  </si>
  <si>
    <t>18.1.</t>
  </si>
  <si>
    <t>18.1.1.</t>
  </si>
  <si>
    <t>18.1.2.</t>
  </si>
  <si>
    <t>18.2.</t>
  </si>
  <si>
    <t>18.2.1.</t>
  </si>
  <si>
    <t>18.2.2.</t>
  </si>
  <si>
    <t>18.2.3.</t>
  </si>
  <si>
    <t>18.2.4.</t>
  </si>
  <si>
    <t>18.3.</t>
  </si>
  <si>
    <t>18.3.1.</t>
  </si>
  <si>
    <t>18.3.2.</t>
  </si>
  <si>
    <t>18.4.</t>
  </si>
  <si>
    <t>18.5.</t>
  </si>
  <si>
    <t>18.6.</t>
  </si>
  <si>
    <t>18.6.1.</t>
  </si>
  <si>
    <t>18.6.2.</t>
  </si>
  <si>
    <t>18.6.3.</t>
  </si>
  <si>
    <t>18.6.4.</t>
  </si>
  <si>
    <t>Примечание к р.18.:</t>
  </si>
  <si>
    <r>
      <rPr>
        <vertAlign val="superscript"/>
        <sz val="12"/>
        <rFont val="Times New Roman"/>
        <family val="1"/>
        <charset val="204"/>
      </rPr>
      <t>1</t>
    </r>
    <r>
      <rPr>
        <sz val="12"/>
        <rFont val="Times New Roman"/>
        <family val="1"/>
        <charset val="204"/>
      </rPr>
      <t xml:space="preserve"> с учетом НДС</t>
    </r>
  </si>
  <si>
    <t>1.6.1.</t>
  </si>
  <si>
    <t>1.6.2.</t>
  </si>
  <si>
    <t>1.6.3.</t>
  </si>
  <si>
    <t>Внутрибанковский перевод в пользу ТОО "СарыаркаАвтоПром", ТОО "Астер авто" и ТОО "Орион Дистрибюшен".</t>
  </si>
  <si>
    <t>Аннулирование гарантии путем запроса согласия бенефициара (с учетом НДС)</t>
  </si>
  <si>
    <t>Проверка документов по аккредитиву (с учетом НДС)</t>
  </si>
  <si>
    <t>Повторная проверка в случае замены (с учетом НДС)</t>
  </si>
  <si>
    <t xml:space="preserve">Авизование инкассо </t>
  </si>
  <si>
    <t xml:space="preserve">Внесение изменений в инкассо </t>
  </si>
  <si>
    <t>Себестоимость= 275/50*кол-во купюр</t>
  </si>
  <si>
    <t>Себестоимость= 230/50*кол-во купюр</t>
  </si>
  <si>
    <t>по данным за 2022г.</t>
  </si>
  <si>
    <t>обновлено за 2023г.</t>
  </si>
  <si>
    <t>До 200 млн. / Свыше 200 млн.
мин. 5 753 / 6 747
сред. 17 003 / 17 997
макс. 28 253 / 29 247</t>
  </si>
  <si>
    <t>До 200 млн. / Свыше 200 млн.
3 378 / 4 447</t>
  </si>
  <si>
    <t>До 200 млн. / Свыше 200 млн.
мин. 6 479 / 7 328
сред. 17 729 / 18 578
макс. 28 979 / 29 828</t>
  </si>
  <si>
    <t>До 200 млн. / Свыше 200 млн.
4 104 / 4 953</t>
  </si>
  <si>
    <t>мин. 6 273
сред. 11 273
макс. 16 273</t>
  </si>
  <si>
    <t>До 200 млн. / Свыше 200 млн.
182 / 691</t>
  </si>
  <si>
    <t>До 200 млн. / Свыше 200 млн.
239 / 748</t>
  </si>
  <si>
    <t>До 200 млн. / Свыше 200 млн.
545 / 1054</t>
  </si>
  <si>
    <t>До 200 млн. / Свыше 200 млн.
602 / 1 111</t>
  </si>
  <si>
    <t>До 200 млн. / Свыше 200 млн.
210 / 719</t>
  </si>
  <si>
    <t>До 200 млн. / Свыше 200 млн.
574 / 1 083</t>
  </si>
  <si>
    <t>в нац.валюте до 20:00 / после 20:00
27 016 / 27 642
в  ин.валюте после 20:00
мин. 39 583
сред. 50 833
макс. 62 083</t>
  </si>
  <si>
    <r>
      <t>Сборник тарифов АО «Евразийский банк»</t>
    </r>
    <r>
      <rPr>
        <vertAlign val="superscript"/>
        <sz val="12"/>
        <rFont val="Times New Roman"/>
        <family val="1"/>
        <charset val="204"/>
      </rPr>
      <t xml:space="preserve"> </t>
    </r>
  </si>
  <si>
    <t>Взимаемая комиссия</t>
  </si>
  <si>
    <t xml:space="preserve">БЛОК 5. Тарифы Банка по картам для физических лиц </t>
  </si>
  <si>
    <t>Кредитный лимит с опцией рассрочки и револьверного кредита – SmartCard</t>
  </si>
  <si>
    <r>
      <t>Стандартная карта</t>
    </r>
    <r>
      <rPr>
        <b/>
        <vertAlign val="superscript"/>
        <sz val="12"/>
        <rFont val="Times New Roman"/>
        <family val="1"/>
        <charset val="204"/>
      </rPr>
      <t>9</t>
    </r>
  </si>
  <si>
    <t>Mastercard World</t>
  </si>
  <si>
    <r>
      <t>1 000 тенге</t>
    </r>
    <r>
      <rPr>
        <vertAlign val="superscript"/>
        <sz val="12"/>
        <rFont val="Times New Roman"/>
        <family val="1"/>
        <charset val="204"/>
      </rPr>
      <t>14</t>
    </r>
  </si>
  <si>
    <t>Кредитный лимит</t>
  </si>
  <si>
    <r>
      <t xml:space="preserve"> - выплата пособий, удержаний и т.д., зачисленных НАО «Правительство для граждан» на счет</t>
    </r>
    <r>
      <rPr>
        <vertAlign val="superscript"/>
        <sz val="12"/>
        <rFont val="Times New Roman"/>
        <family val="1"/>
        <charset val="204"/>
      </rPr>
      <t>10</t>
    </r>
  </si>
  <si>
    <t>4% от суммы 
+ 500 тенге</t>
  </si>
  <si>
    <t>до 50 000 тенге включительно в течение календарного месяца – 0% от суммы; свыше 50 000 тенге в течение календарного месяца – 0,9% от суммы (min 200 тенге)</t>
  </si>
  <si>
    <t>0,9% от суммы 
(min 200 тенге)</t>
  </si>
  <si>
    <t>0,9% от суммы (min 200 тенге)</t>
  </si>
  <si>
    <t>1% от суммы + 500 тенге  (в пользу клиента Банка)</t>
  </si>
  <si>
    <t>0,35% от суммы (min 700 тенге, max 7 500 тенге)</t>
  </si>
  <si>
    <t>0,35% от суммы 
(min 700 тенге, max 7 500 тенге)</t>
  </si>
  <si>
    <t>до 300 000 тенге включительно в течение календарного месяца – 0% от суммы; свыше 300 000 тенге в течение календарного месяца – 1% от суммы (min 200 тенге)</t>
  </si>
  <si>
    <t>до 300 000 тенге включительно в течение календарного месяца – 0% от суммы;
свыше 300 000 тенге в течение календарного месяца – 1% от суммы (min 200 тенге)</t>
  </si>
  <si>
    <t>до 1 млн. тенге включительно в течение календарного месяца – 0% от суммы; 
свыше 1 млн. тенге в течение календарного месяца – 0,95% от суммы (min 200 тенге)</t>
  </si>
  <si>
    <t>до 2 млн. тенге включительно в течение календарного месяца – 0% от суммы; 
свыше 2 млн. тенге в течение календарного месяца – 0,95% от суммы (min 200 тенге)</t>
  </si>
  <si>
    <r>
      <t xml:space="preserve"> - в сети других банков за пределами Республики Казахстан</t>
    </r>
    <r>
      <rPr>
        <vertAlign val="superscript"/>
        <sz val="12"/>
        <rFont val="Times New Roman"/>
        <family val="1"/>
        <charset val="204"/>
      </rPr>
      <t>13</t>
    </r>
  </si>
  <si>
    <t>до 300 000 тенге включительно в течение календарного месяца – 0% от суммы; свыше 300 000 тенге в течение календарного месяца – 1,5% от суммы (min 200 тенге)</t>
  </si>
  <si>
    <t>до 10 млн. тенге или эквивалент валюте включительно в течение календарного месяца – 0% от суммы; 
свыше 10 млн. тенге или эквивалент валюте в течение календарного месяца – 0,9% от суммы (min 200 тенге)</t>
  </si>
  <si>
    <t xml:space="preserve"> - казино/лотереи/для покупки электронных денег/для пополнения электронного кошелька</t>
  </si>
  <si>
    <t>3,5% от суммы +1 000 тенге</t>
  </si>
  <si>
    <r>
      <t xml:space="preserve"> - смена PIN-кода</t>
    </r>
    <r>
      <rPr>
        <vertAlign val="superscript"/>
        <sz val="12"/>
        <rFont val="Times New Roman"/>
        <family val="1"/>
        <charset val="204"/>
      </rPr>
      <t>4</t>
    </r>
  </si>
  <si>
    <t>0 тенге (в сети Банка);
100 тенге (в сети других банков)</t>
  </si>
  <si>
    <t>50 тенге (в сети Банка);
100 тенге (в сети других банков)</t>
  </si>
  <si>
    <t>0 тенге (первый месяц); 
150 тенге в месяц (второй и последующий)</t>
  </si>
  <si>
    <t>1.6.4.</t>
  </si>
  <si>
    <t>0,5% от суммы просроченного платежа ежедневно в течение 90 дней просрочки;
0,03% от суммы просроченного платежа ежедневно по истечение 90 дней просрочки, не более 10% от суммы овердрафта, за каждый
год действия Договора</t>
  </si>
  <si>
    <t>Комисия за изменение условий по инициативе заемщика</t>
  </si>
  <si>
    <t>Рассрочка перед покупкой (опция действует 30 календарных дней с момента установки опции):</t>
  </si>
  <si>
    <t xml:space="preserve">Для карточек, выпущенных по пакету 
Кредитный лимит с опцией рассрочки и 
револьверного кредита – SmartCard </t>
  </si>
  <si>
    <t xml:space="preserve"> - комиссия за подключение опции рассрочки в сети Партнеров (3 и 6 месяцев)</t>
  </si>
  <si>
    <t xml:space="preserve"> - комиссия за подключение опции рассрочки в сети Партнеров (9 и 12 месяцев), за каждый месяц выбранного срока рассрочки</t>
  </si>
  <si>
    <t xml:space="preserve"> - комиссия за подключение опции рассрочки вне сети Партнеров (3, 6, 9 и 12 месяцев), за каждый месяц выбранного срока рассрочки</t>
  </si>
  <si>
    <t>Рассрочка после покупки:</t>
  </si>
  <si>
    <t xml:space="preserve">Для карточек, выпущенных по пакету 
Кредитный лимит с опцией рассрочки и 
револьверного кредита – SmartCard 2.0 </t>
  </si>
  <si>
    <t xml:space="preserve"> - комиссия за использование опции рассрочки в сети Партнеров (3 и 6 месяцев)</t>
  </si>
  <si>
    <t xml:space="preserve"> - комиссия за подключение опции рассрочки вне сети Партнеров (3 месяца)</t>
  </si>
  <si>
    <t xml:space="preserve"> - комиссия за подключение опции рассрочки вне сети Партнеров (6 месяцев), за каждый месяц выбранного срока рассрочки, взимается ежемесячно</t>
  </si>
  <si>
    <r>
      <t xml:space="preserve"> 1% от суммы операции</t>
    </r>
    <r>
      <rPr>
        <vertAlign val="superscript"/>
        <sz val="12"/>
        <rFont val="Times New Roman"/>
        <family val="1"/>
        <charset val="204"/>
      </rPr>
      <t>16</t>
    </r>
  </si>
  <si>
    <t xml:space="preserve"> - комиссия за подключение опции рассрочки в сети\вне сети Партнеров (12 месяцев), за каждый месяц выбранного срока рассрочки, взимается ежемесячно</t>
  </si>
  <si>
    <r>
      <t>2% от суммы операции</t>
    </r>
    <r>
      <rPr>
        <vertAlign val="superscript"/>
        <sz val="12"/>
        <rFont val="Times New Roman"/>
        <family val="1"/>
        <charset val="204"/>
      </rPr>
      <t>16</t>
    </r>
  </si>
  <si>
    <t>Револьверный кредит после покупки:</t>
  </si>
  <si>
    <t xml:space="preserve"> - комиссия за использование опции перевода суммы использованного кредитного лимита из рассрочки в револьверный кредит (однократно в течение одного календарного года для каждой покупки)</t>
  </si>
  <si>
    <t xml:space="preserve"> - в случае просрочки погашения суммы задолженности, неустойка (штраф, пеня) составит</t>
  </si>
  <si>
    <t xml:space="preserve"> в течение 90 дней просрочки – 0,5% от суммы просроченного платежа, за каждый день просрочки;
по истечении 90 дней просрочки – 0% от суммы просроченного платежа за каждый день просрочки</t>
  </si>
  <si>
    <t>Глоссарий:</t>
  </si>
  <si>
    <r>
      <rPr>
        <b/>
        <sz val="12"/>
        <rFont val="Times New Roman"/>
        <family val="1"/>
        <charset val="204"/>
      </rPr>
      <t>Банк</t>
    </r>
    <r>
      <rPr>
        <sz val="12"/>
        <rFont val="Times New Roman"/>
        <family val="1"/>
        <charset val="204"/>
      </rPr>
      <t xml:space="preserve"> – «Евразийский банк». </t>
    </r>
  </si>
  <si>
    <r>
      <rPr>
        <b/>
        <sz val="12"/>
        <rFont val="Times New Roman"/>
        <family val="1"/>
        <charset val="204"/>
      </rPr>
      <t>ПТС</t>
    </r>
    <r>
      <rPr>
        <sz val="12"/>
        <rFont val="Times New Roman"/>
        <family val="1"/>
        <charset val="204"/>
      </rPr>
      <t xml:space="preserve"> – предприятия торговли и сервиса.</t>
    </r>
  </si>
  <si>
    <r>
      <rPr>
        <b/>
        <sz val="12"/>
        <rFont val="Times New Roman"/>
        <family val="1"/>
        <charset val="204"/>
      </rPr>
      <t>СДБО «Smartbank»</t>
    </r>
    <r>
      <rPr>
        <sz val="12"/>
        <rFont val="Times New Roman"/>
        <family val="1"/>
        <charset val="204"/>
      </rPr>
      <t xml:space="preserve"> – Система дистанционного банковского обслуживания физических лиц «Smartbank». </t>
    </r>
  </si>
  <si>
    <r>
      <rPr>
        <b/>
        <sz val="12"/>
        <rFont val="Times New Roman"/>
        <family val="1"/>
        <charset val="204"/>
      </rPr>
      <t>счет</t>
    </r>
    <r>
      <rPr>
        <sz val="12"/>
        <rFont val="Times New Roman"/>
        <family val="1"/>
        <charset val="204"/>
      </rPr>
      <t xml:space="preserve"> – банковский счет с использованием карты.</t>
    </r>
  </si>
  <si>
    <r>
      <rPr>
        <vertAlign val="superscript"/>
        <sz val="12"/>
        <rFont val="Times New Roman"/>
        <family val="1"/>
        <charset val="204"/>
      </rPr>
      <t>3</t>
    </r>
    <r>
      <rPr>
        <sz val="12"/>
        <rFont val="Times New Roman"/>
        <family val="1"/>
        <charset val="204"/>
      </rPr>
      <t xml:space="preserve"> эмиссия данного типа карты приостановлена Банком</t>
    </r>
  </si>
  <si>
    <r>
      <rPr>
        <vertAlign val="superscript"/>
        <sz val="12"/>
        <rFont val="Times New Roman"/>
        <family val="1"/>
        <charset val="204"/>
      </rPr>
      <t xml:space="preserve">4 </t>
    </r>
    <r>
      <rPr>
        <sz val="12"/>
        <rFont val="Times New Roman"/>
        <family val="1"/>
        <charset val="204"/>
      </rPr>
      <t>в случае успешного исполнения данной операции в СДБО «Smartbank»</t>
    </r>
    <r>
      <rPr>
        <b/>
        <sz val="12"/>
        <rFont val="Times New Roman"/>
        <family val="1"/>
        <charset val="204"/>
      </rPr>
      <t xml:space="preserve"> </t>
    </r>
    <r>
      <rPr>
        <sz val="12"/>
        <rFont val="Times New Roman"/>
        <family val="1"/>
        <charset val="204"/>
      </rPr>
      <t>происходит автоматический сброс количества неверных попыток набора PIN-кода, при условии их накопления, при этом комиссия за сброс счетчика PIN-кода не взимается</t>
    </r>
  </si>
  <si>
    <r>
      <rPr>
        <vertAlign val="superscript"/>
        <sz val="12"/>
        <rFont val="Times New Roman"/>
        <family val="1"/>
        <charset val="204"/>
      </rPr>
      <t xml:space="preserve">13 </t>
    </r>
    <r>
      <rPr>
        <sz val="12"/>
        <rFont val="Times New Roman"/>
        <family val="1"/>
        <charset val="204"/>
      </rPr>
      <t>банк, обслуживающий банкомат в отдельных случаях может взимать дополнительную комиссию за выдачу наличных средств</t>
    </r>
  </si>
  <si>
    <r>
      <t xml:space="preserve">14 </t>
    </r>
    <r>
      <rPr>
        <sz val="12"/>
        <rFont val="Times New Roman"/>
        <family val="1"/>
        <charset val="204"/>
      </rPr>
      <t>удерживается только за счет Собственных средств</t>
    </r>
  </si>
  <si>
    <r>
      <rPr>
        <vertAlign val="superscript"/>
        <sz val="12"/>
        <rFont val="Times New Roman"/>
        <family val="1"/>
        <charset val="204"/>
      </rPr>
      <t>16</t>
    </r>
    <r>
      <rPr>
        <sz val="12"/>
        <rFont val="Times New Roman"/>
        <family val="1"/>
        <charset val="204"/>
      </rPr>
      <t xml:space="preserve"> в случае подключения опции рассрочка после совершения покупки – комиссия рассчитывается ежемесячно от первоначальной суммы покупки, по которой срок рассрочки увеличен после совершения покупки и взимается ежемесячно, за каждый месяц выбранного срока рассрочки</t>
    </r>
  </si>
  <si>
    <t>Сборник тарифов АО «Евразийский банк»</t>
  </si>
  <si>
    <t xml:space="preserve">БЛОК 5. Тарифы Банка по картам для физических лиц  </t>
  </si>
  <si>
    <t>Кредитная бонусная карта Alser Like IT</t>
  </si>
  <si>
    <t xml:space="preserve">Кредитная карта «Евразия» </t>
  </si>
  <si>
    <t>Пакет «Vanilla», Пакет «Standard», Пакет «Premium», Пакет «Premium Individual»</t>
  </si>
  <si>
    <t xml:space="preserve">Евразия Коммерческий </t>
  </si>
  <si>
    <r>
      <t>Пакет «Vanilla»</t>
    </r>
    <r>
      <rPr>
        <b/>
        <vertAlign val="superscript"/>
        <sz val="12"/>
        <rFont val="Times New Roman"/>
        <family val="1"/>
        <charset val="204"/>
      </rPr>
      <t>5</t>
    </r>
  </si>
  <si>
    <r>
      <t>Пакет «Standard»</t>
    </r>
    <r>
      <rPr>
        <b/>
        <vertAlign val="superscript"/>
        <sz val="12"/>
        <rFont val="Times New Roman"/>
        <family val="1"/>
        <charset val="204"/>
      </rPr>
      <t>5</t>
    </r>
  </si>
  <si>
    <r>
      <t>Пакет «Premium»</t>
    </r>
    <r>
      <rPr>
        <b/>
        <vertAlign val="superscript"/>
        <sz val="12"/>
        <rFont val="Times New Roman"/>
        <family val="1"/>
        <charset val="204"/>
      </rPr>
      <t>6</t>
    </r>
  </si>
  <si>
    <r>
      <t>Пакет «Premium Individual»</t>
    </r>
    <r>
      <rPr>
        <b/>
        <vertAlign val="superscript"/>
        <sz val="12"/>
        <rFont val="Times New Roman"/>
        <family val="1"/>
        <charset val="204"/>
      </rPr>
      <t>7</t>
    </r>
  </si>
  <si>
    <t xml:space="preserve">Mastercard Gold PayPass/MasterСard World PayPass/Visa Gold </t>
  </si>
  <si>
    <t>Mastercard Gold PayPass/Mastercard World PayPass/Visa Classic  Unembossed/Visa Gold</t>
  </si>
  <si>
    <t>Mastercard Gold PayPass/Mastercard World PayPass/Visa Gold</t>
  </si>
  <si>
    <t xml:space="preserve">Mastercard Gold PayPass/
MasterСard World PayPass/Visa Gold    </t>
  </si>
  <si>
    <t xml:space="preserve">Mastercard Gold PayPass/ MasterСard World PayPass/Visa Gold  </t>
  </si>
  <si>
    <t xml:space="preserve">Mastercard Gold PayPass/ MasterСard World PayPass/Visa Gold </t>
  </si>
  <si>
    <t>Mastercard Standard/Mastercard Gold/Mastercard Gold PayPass/ Mastercard World PayPass/Visa Classic/Visa Gold</t>
  </si>
  <si>
    <t>Mastercard Gold/Mastercard Gold PayPass/Mastercard World PayPass/Visa Gold</t>
  </si>
  <si>
    <t>Visa Platinum/Visa Infinite</t>
  </si>
  <si>
    <t xml:space="preserve">Выпуск карты, обслуживание счета </t>
  </si>
  <si>
    <t>ежегодная оплата:</t>
  </si>
  <si>
    <t xml:space="preserve"> - первый год обслуживания</t>
  </si>
  <si>
    <t>0 тенге (по основной/дополнительной карте)</t>
  </si>
  <si>
    <t>3 200 тенге (по основной карте)</t>
  </si>
  <si>
    <t>0 тенге (по основной карте);
1 000 тенге (по дополнительной карте)</t>
  </si>
  <si>
    <t>0 тенге (по основной карте)</t>
  </si>
  <si>
    <t>0 тенге 
(по основной карте)</t>
  </si>
  <si>
    <t xml:space="preserve"> - второй и последующие годы обслуживания</t>
  </si>
  <si>
    <t>4 800 тенге (по основной карте)</t>
  </si>
  <si>
    <t>3 800 тенге (по основной карте)</t>
  </si>
  <si>
    <t>1 500 тенге (по основной карте)</t>
  </si>
  <si>
    <t>3 000 тенге (по основной карте)</t>
  </si>
  <si>
    <t>ежемесячная оплата:</t>
  </si>
  <si>
    <t xml:space="preserve"> - первый месяц обслуживания</t>
  </si>
  <si>
    <t>2 000 тенге (по дополнительной карте)</t>
  </si>
  <si>
    <t>1 000 тенге (по дополнительной карте)</t>
  </si>
  <si>
    <t xml:space="preserve"> - второй и последующие месяцы обслуживания</t>
  </si>
  <si>
    <t>абонентская плата за использование льготного периода</t>
  </si>
  <si>
    <r>
      <t>предусмотрено</t>
    </r>
    <r>
      <rPr>
        <vertAlign val="superscript"/>
        <sz val="12"/>
        <rFont val="Times New Roman"/>
        <family val="1"/>
        <charset val="204"/>
      </rPr>
      <t>3</t>
    </r>
  </si>
  <si>
    <r>
      <t>комиссия за ведение счета, по которому отсутствуют расходные операции более одного года</t>
    </r>
    <r>
      <rPr>
        <b/>
        <vertAlign val="superscript"/>
        <sz val="12"/>
        <rFont val="Times New Roman"/>
        <family val="1"/>
        <charset val="204"/>
      </rPr>
      <t>9</t>
    </r>
  </si>
  <si>
    <r>
      <t>1 000 тенге</t>
    </r>
    <r>
      <rPr>
        <vertAlign val="superscript"/>
        <sz val="12"/>
        <rFont val="Times New Roman"/>
        <family val="1"/>
        <charset val="204"/>
      </rPr>
      <t>8</t>
    </r>
  </si>
  <si>
    <t xml:space="preserve">3,5% от суммы + 500 тенге </t>
  </si>
  <si>
    <t>до 75 000 тенге включительно в течение календарного месяца – 0% от суммы; свыше 75 000 тенге в течение календарного месяца – 0,9% от суммы (min 200 тенге)</t>
  </si>
  <si>
    <t>3,5% от суммы + 500 тенге (в пользу клиента Банка)</t>
  </si>
  <si>
    <t xml:space="preserve">1% от суммы + 500 тенге (в пользу клиента Банка); 
1,5% от суммы + 500 тенге (в пользу клиента другого банка) </t>
  </si>
  <si>
    <t xml:space="preserve">3,5% от суммы + 500 тенге (в пользу клиента Банка);
 3,5% от суммы + 1 000 тенге (в пользу клиента другого банка) </t>
  </si>
  <si>
    <t>3,5% от суммы + 1 000 тенге</t>
  </si>
  <si>
    <t xml:space="preserve">3,5% от суммы + 1 000 тенге (в пользу клиента другого банка) </t>
  </si>
  <si>
    <t>1% от суммы + 500 тенге (в пользу клиента Банка)</t>
  </si>
  <si>
    <t>до 1 млн. тенге включительно в течение календарного месяца – 0% от суммы; свыше 1 млн. тенге в течение календарного месяца – 0,95% от суммы</t>
  </si>
  <si>
    <t xml:space="preserve">3,5% от суммы (min 500 тенге) </t>
  </si>
  <si>
    <t xml:space="preserve">3,5% от суммы 
(min 500 тенге) </t>
  </si>
  <si>
    <t xml:space="preserve">до 1 млн. тенге включительно в течение календарного месяца – 0% от суммы;
свыше 1 млн. тенге в течение календарного месяца – 0,9% от суммы (min 200 тенге) </t>
  </si>
  <si>
    <t>до 2 млн. тенге включительно в течение календарного месяца – 0% от суммы;
свыше 2 млн. тенге в течение календарного месяца – 0,9% от суммы (min 200 тенге)</t>
  </si>
  <si>
    <t>до 300 000 тенге включительно в течение календарного месяца – 0% от суммы; свыше 300 000 тенге в течение календарного месяца – 1% от суммы</t>
  </si>
  <si>
    <t xml:space="preserve">3,5% от суммы (min 1 000 тенге) </t>
  </si>
  <si>
    <t>3,5% от суммы 
(min 1 000 тенге)</t>
  </si>
  <si>
    <t>до 300 000 тенге включительно в течение календарного месяца – 0% от суммы;
свыше 300 000 тенге в течение календарного месяца – 1% от суммы</t>
  </si>
  <si>
    <t>до 300 000 тенге включительно в течение календарного месяца – 0% от суммы; свыше 300 000 тенге в течение календарного месяца – 1,5% от суммы</t>
  </si>
  <si>
    <t xml:space="preserve">1,5% от суммы  (min 200 тенге) </t>
  </si>
  <si>
    <t>до 300 000 тенге включительно в течение календарного месяца – 0% от суммы (но не более 5 транзакций);
свыше – 1,5% от суммы</t>
  </si>
  <si>
    <t>до 5 млн. тенге включительно в течение календарного месяца – 0% от суммы; свыше 5 млн. тенге в течение календарного месяца – 0,95% от суммы</t>
  </si>
  <si>
    <t>до 10 млн. тенге или эквивалент валюте включительно в течение календарного месяца – 0% от суммы; 
свыше 10 млн. тенге или эквивалент в валюте в течение календарного месяца – 0,9% от суммы (min 200 тенге)</t>
  </si>
  <si>
    <t>до 10 млн. тенге или эквивалент валюте включительно в течение календарного месяца – 0% от суммы; 
свыше 10 млн. тенге или эквивалент в валюте в течение календарного месяца – 0,9% от суммы  (min 200 тенге)</t>
  </si>
  <si>
    <r>
      <t xml:space="preserve"> - в сети других банков</t>
    </r>
    <r>
      <rPr>
        <vertAlign val="superscript"/>
        <sz val="12"/>
        <rFont val="Times New Roman"/>
        <family val="1"/>
        <charset val="204"/>
      </rPr>
      <t>2</t>
    </r>
  </si>
  <si>
    <t>3,5% от суммы (min 1 000 тенге)</t>
  </si>
  <si>
    <t xml:space="preserve">3,5% от суммы + 1 000 тенге </t>
  </si>
  <si>
    <t>без занесения в международный стоп-лист – 250 тенге; 
с занесением в международный стоп-лист – 18 000 тенге</t>
  </si>
  <si>
    <r>
      <t>в СДБО «Smartbank»</t>
    </r>
    <r>
      <rPr>
        <vertAlign val="superscript"/>
        <sz val="12"/>
        <rFont val="Times New Roman"/>
        <family val="1"/>
        <charset val="204"/>
      </rPr>
      <t>4</t>
    </r>
    <r>
      <rPr>
        <sz val="12"/>
        <rFont val="Times New Roman"/>
        <family val="1"/>
        <charset val="204"/>
      </rPr>
      <t xml:space="preserve"> – 0 тенге; в других каналах  – 250 тенге</t>
    </r>
  </si>
  <si>
    <r>
      <t>в СДБО «Smartbank»</t>
    </r>
    <r>
      <rPr>
        <vertAlign val="superscript"/>
        <sz val="12"/>
        <rFont val="Times New Roman"/>
        <family val="1"/>
        <charset val="204"/>
      </rPr>
      <t xml:space="preserve">4 </t>
    </r>
    <r>
      <rPr>
        <sz val="12"/>
        <rFont val="Times New Roman"/>
        <family val="1"/>
        <charset val="204"/>
      </rPr>
      <t>– 0 тенге; в других каналах  – 250 тенге</t>
    </r>
  </si>
  <si>
    <t>2.6.1.</t>
  </si>
  <si>
    <t>0 тенге (в сети Банка);
50 тенге (в сети других банков)</t>
  </si>
  <si>
    <t>2.6.2.</t>
  </si>
  <si>
    <t>2.6.3.</t>
  </si>
  <si>
    <t>2.6.4.</t>
  </si>
  <si>
    <t xml:space="preserve"> - в течение 90 дней просрочки (от суммы просроченного платежа, за каждый день просрочки)</t>
  </si>
  <si>
    <t>0,5%, но не более 10% от суммы выданного займа за календарный год</t>
  </si>
  <si>
    <t xml:space="preserve"> - по истечении 90 дней просрочки (от суммы просроченного платежа за каждый день просрочки, но не более 10% от суммы выданного займа, за каждый год действия Договора)</t>
  </si>
  <si>
    <t xml:space="preserve">2 000 тенге </t>
  </si>
  <si>
    <r>
      <rPr>
        <b/>
        <sz val="12"/>
        <rFont val="Times New Roman"/>
        <family val="1"/>
        <charset val="204"/>
      </rPr>
      <t xml:space="preserve">Кредитная бонусная карта Alser Like IT </t>
    </r>
    <r>
      <rPr>
        <sz val="12"/>
        <rFont val="Times New Roman"/>
        <family val="1"/>
        <charset val="204"/>
      </rPr>
      <t>– продукт, который не выдается новым клиентам. Условия данного продукта действительны только для существующих клиентов, которым уже выданы карты по данному продукту, с возможностью перевыпуска карты, либо перевода с условий данного продукта на условия по новому продукту. Счет  карты ведется в тенге. Комиссия за годовое обслуживание списывается за счет средств кредитного лимита автоматически  в момент проведения первой операции с использованием PIN-кода. При закрытии счета и карты, комиссии за обслуживание счета клиенту не возвращаются. Конвертация средств при проведении операций в валюте, отличной от валюты счета производится по курсу покупки-продажи иностранной валюты, установленному Банком на день проведения операции. Выписка  по основной и дополнительной карте предоставляется держателю основной карты. Льготный период – период от даты возникновения задолженности до даты окончания платежного периода, в течение которого вознаграждение за пользование кредитом не начисляется и не взимается, при условии погашения общей задолженности, рассчитанной  на расчетную дату, до даты окончания платежного периода. Льготный период распространяется на операции: по оплате товаров и услуг на ПТС,  по проведению платежей посредством банкомата, оплату казино, по проведению таможенных платежей.</t>
    </r>
  </si>
  <si>
    <r>
      <rPr>
        <b/>
        <sz val="12"/>
        <rFont val="Times New Roman"/>
        <family val="1"/>
        <charset val="204"/>
      </rPr>
      <t>Кредитная карта в рассрочку</t>
    </r>
    <r>
      <rPr>
        <sz val="12"/>
        <rFont val="Times New Roman"/>
        <family val="1"/>
        <charset val="204"/>
      </rPr>
      <t xml:space="preserve"> – продукт, который не выдается новым клиентам. Условия данного продукта действительны только для существующих клиентов, которым уже выданы карты по данному продукту, с возможностью перевыпуска карты, либо перевода с условий данного продукта на условия по новому продукту.</t>
    </r>
  </si>
  <si>
    <r>
      <rPr>
        <b/>
        <sz val="12"/>
        <rFont val="Times New Roman"/>
        <family val="1"/>
        <charset val="204"/>
      </rPr>
      <t>Кредитная карта «Евразия»</t>
    </r>
    <r>
      <rPr>
        <sz val="12"/>
        <rFont val="Times New Roman"/>
        <family val="1"/>
        <charset val="204"/>
      </rPr>
      <t xml:space="preserve"> – продукт, который не выдается новым клиентам. Условия данного продукта действительны только для существующих клиентов, которым уже выданы карты по данному продукту, с возможностью перевыпуска карты, либо перевода с условий данного продукта на условия по новому продукту. Комиссия за годовое обслуживание списывается за счет средств кредитного лимита автоматически в момент проведения первой операции с использованием PIN-кода. Все комиссии списываются из средств кредитного лимита автоматически. Льготный период – период от даты возникновения задолженности до даты окончания платежного периода, в течение которого вознаграждение за пользование кредитом не начисляется и не взимается, при условии погашения общей задолженности, рассчитанной  на расчетную дату, до даты окончания платежного периода. Льготный период распространяется на операции: по оплате товаров и услуг на ПТС, по проведению платежей посредством банкомата, оплату казино, по проведению таможенных платежей. Тарифы по продукту Кредитная карта «CashBack MotoGP Лояльный» соответствуют тарифам кредитной карты «Евразия Лояльный».</t>
    </r>
  </si>
  <si>
    <r>
      <rPr>
        <b/>
        <sz val="12"/>
        <rFont val="Times New Roman"/>
        <family val="1"/>
        <charset val="204"/>
      </rPr>
      <t>Льготный период</t>
    </r>
    <r>
      <rPr>
        <sz val="12"/>
        <rFont val="Times New Roman"/>
        <family val="1"/>
        <charset val="204"/>
      </rPr>
      <t xml:space="preserve"> – период от даты возникновения задолженности до даты окончания платежного периода, в течение которого вознаграждение за пользование кредитом не начисляется и не взимается, при условии погашения общей задолженности, рассчитанной на расчетную дату, до даты окончания платежного периода. Льготный период распространяется на операции: оплата товаров и услуг на предприятиях торговли и сервиса, проведение платежей посредством банкомата, казино; проведение таможенных платежей.</t>
    </r>
  </si>
  <si>
    <r>
      <rPr>
        <b/>
        <sz val="12"/>
        <rFont val="Times New Roman"/>
        <family val="1"/>
        <charset val="204"/>
      </rPr>
      <t>пакет «Vanilla», пакет «Standard», пакет «Premium», пакет «Premium individual»</t>
    </r>
    <r>
      <rPr>
        <sz val="12"/>
        <rFont val="Times New Roman"/>
        <family val="1"/>
        <charset val="204"/>
      </rPr>
      <t xml:space="preserve"> – продукт, который не выдается новым клиентам. Условия данного продукта действительны только для существующих клиентов, которым уже выданы карты по данному продукту, с возможностью перевыпуска карты, либо перевода с условий данного продукта на условия по новому продукту. В случае, если в текущем месяце сумма на депозите от 10 млн. тенге или эквивалент в валюте и более, находилась на счете менее 30 последовательных календарных дней, то Банк в текущем месяце начисляет и списывает ежемесячную комиссию за обслуживание карты. Ежемесячная комиссия за обслуживание карты начисляется и списывается Банком в последний календарный день календарного месяца. Для одного открытого депозита предусмотрен только 1 пакет карт на льготных условиях. Изменение размера ежемесячной комиссии за обслуживание карты производится в течение 10 рабочих дней с момента обращения клиента в отделение/филиал Банка с заявлением на изменение условий обслуживания. Льготные условия предоставляются с даты исполнения заявления клиента. В случае, если клиентом не соблюдены следующие условия: сумма депозита от 10 млн. тенге или эквивалент в валюте и более, срок нахождении данной суммы на счета не менее 30 последовательных календарных дней, то льготное условие по ежемесячному обслуживанию карты прекращает свое действие. В случае пополнения депозита до 10 млн. тенге или эквивалент в валюте и более, для возобновления льготных условий, клиенту необходимо  повторно обратиться в отделение/филиал Банка с заявлением на изменение условий обслуживания.</t>
    </r>
  </si>
  <si>
    <r>
      <rPr>
        <vertAlign val="superscript"/>
        <sz val="12"/>
        <rFont val="Times New Roman"/>
        <family val="1"/>
        <charset val="204"/>
      </rPr>
      <t xml:space="preserve">1 </t>
    </r>
    <r>
      <rPr>
        <sz val="12"/>
        <rFont val="Times New Roman"/>
        <family val="1"/>
        <charset val="204"/>
      </rPr>
      <t>с учетом НДС</t>
    </r>
  </si>
  <si>
    <r>
      <rPr>
        <vertAlign val="superscript"/>
        <sz val="12"/>
        <rFont val="Times New Roman"/>
        <family val="1"/>
        <charset val="204"/>
      </rPr>
      <t xml:space="preserve">2 </t>
    </r>
    <r>
      <rPr>
        <sz val="12"/>
        <rFont val="Times New Roman"/>
        <family val="1"/>
        <charset val="204"/>
      </rPr>
      <t>банк, обслуживающий банкомат в отдельных случаях может взимать дополнительную комиссию за выдачу наличных средств</t>
    </r>
  </si>
  <si>
    <r>
      <rPr>
        <vertAlign val="superscript"/>
        <sz val="12"/>
        <rFont val="Times New Roman"/>
        <family val="1"/>
        <charset val="204"/>
      </rPr>
      <t xml:space="preserve">3 </t>
    </r>
    <r>
      <rPr>
        <sz val="12"/>
        <rFont val="Times New Roman"/>
        <family val="1"/>
        <charset val="204"/>
      </rPr>
      <t>при проведении операций в СДБО «Smartbank» и оплате товаров/услуг на ПТС (в случае погашения полной суммы задолженности в льготный период – 0 тенге; в случае погашения части суммы задолженности в льготный период – при сумме рассрочки в календарном месяце не более 200 000 тенге – 2 000 тенге, более 200 000 тенге – 5 000 тенге)</t>
    </r>
  </si>
  <si>
    <r>
      <rPr>
        <vertAlign val="superscript"/>
        <sz val="12"/>
        <rFont val="Times New Roman"/>
        <family val="1"/>
        <charset val="204"/>
      </rPr>
      <t xml:space="preserve">4 </t>
    </r>
    <r>
      <rPr>
        <sz val="12"/>
        <rFont val="Times New Roman"/>
        <family val="1"/>
        <charset val="204"/>
      </rPr>
      <t>в случае успешного исполнения данной операции происходит автоматический сброс количества неверных попыток набора PIN-кода, при условии их накопления, при этом комиссия за сброс счетчика PIN-кода не взимается</t>
    </r>
  </si>
  <si>
    <r>
      <rPr>
        <vertAlign val="superscript"/>
        <sz val="12"/>
        <rFont val="Times New Roman"/>
        <family val="1"/>
        <charset val="204"/>
      </rPr>
      <t xml:space="preserve">5 </t>
    </r>
    <r>
      <rPr>
        <sz val="12"/>
        <rFont val="Times New Roman"/>
        <family val="1"/>
        <charset val="204"/>
      </rPr>
      <t>пакет «Vanilla»/пакет «Standard» включает одну дополнительную карту Visa Gold/Mastercard World – 0 тенге</t>
    </r>
  </si>
  <si>
    <r>
      <rPr>
        <vertAlign val="superscript"/>
        <sz val="12"/>
        <rFont val="Times New Roman"/>
        <family val="1"/>
        <charset val="204"/>
      </rPr>
      <t xml:space="preserve">6 </t>
    </r>
    <r>
      <rPr>
        <sz val="12"/>
        <rFont val="Times New Roman"/>
        <family val="1"/>
        <charset val="204"/>
      </rPr>
      <t>пакет «Premium» включает комплект из страхового сертификата на основного держателя и одну дополнительную карту Visa Gold/Mastercard World – 0 тенге</t>
    </r>
  </si>
  <si>
    <r>
      <t xml:space="preserve">8 </t>
    </r>
    <r>
      <rPr>
        <sz val="12"/>
        <rFont val="Times New Roman"/>
        <family val="1"/>
        <charset val="204"/>
      </rPr>
      <t>удерживается только за счет Собственных средств</t>
    </r>
  </si>
  <si>
    <r>
      <t xml:space="preserve"> 9</t>
    </r>
    <r>
      <rPr>
        <sz val="12"/>
        <rFont val="Times New Roman"/>
        <family val="1"/>
        <charset val="204"/>
      </rPr>
      <t>удерживается один раз в год</t>
    </r>
  </si>
  <si>
    <t>БЛОК 5. Тарифы Банка для держателей карт других банков, обслуживаемых в сети Банка</t>
  </si>
  <si>
    <t>Пользование картой других банков</t>
  </si>
  <si>
    <t>- в банкоматах Банка на карты Банка и других банков Республики Казахстан</t>
  </si>
  <si>
    <t>- онлайн переводы через сеть Банка на карты Банка</t>
  </si>
  <si>
    <t>- онлайн переводы через сеть Банка на карты других банков</t>
  </si>
  <si>
    <t>Выдача наличных денег в банкомате Банка</t>
  </si>
  <si>
    <t>Онлайн погашение займа, по которому кредитором является Банк посредством дистанционных каналов Банка</t>
  </si>
  <si>
    <t>Онлайн пополнение вклада, открытого в Банке посредством дистанционных каналов Банка</t>
  </si>
  <si>
    <t>1% от суммы (min 100 тенге)</t>
  </si>
  <si>
    <t>3.2.4.</t>
  </si>
  <si>
    <t>Получение наличных денег в кассе через POS-терминал Банка</t>
  </si>
  <si>
    <t>- тенге</t>
  </si>
  <si>
    <t>1,5% от суммы (min 1 500 тенге)</t>
  </si>
  <si>
    <t>1,5% от суммы + 3 USD/EUR</t>
  </si>
  <si>
    <t>3.2.5.</t>
  </si>
  <si>
    <t>Проведение платежей посредством банкомата Банка</t>
  </si>
  <si>
    <t>- оплата услуг мобильной связи</t>
  </si>
  <si>
    <t>- оплата услуг АО «Алма-ТВ»</t>
  </si>
  <si>
    <t>3.2.6.</t>
  </si>
  <si>
    <r>
      <rPr>
        <b/>
        <sz val="12"/>
        <rFont val="Times New Roman"/>
        <family val="1"/>
        <charset val="204"/>
      </rPr>
      <t>Банк</t>
    </r>
    <r>
      <rPr>
        <sz val="12"/>
        <rFont val="Times New Roman"/>
        <family val="1"/>
        <charset val="204"/>
      </rPr>
      <t xml:space="preserve"> – «Евразийский банк» </t>
    </r>
  </si>
  <si>
    <t>Visa Infinite (Металлическая) 
Пакет: 
1. Бесплатно две дополнительные карты:
 - MC Black Edition
 - Visa Platinum
2. Сертификат страхования  на основного держателя; 
3. Консьерж-сервис для держателя основной карты.</t>
  </si>
  <si>
    <t xml:space="preserve">- </t>
  </si>
  <si>
    <r>
      <t xml:space="preserve">Комиссия за Переводы со счета на платежные карточки клиентов-физических лиц </t>
    </r>
    <r>
      <rPr>
        <b/>
        <vertAlign val="superscript"/>
        <sz val="10"/>
        <rFont val="Times New Roman"/>
        <family val="1"/>
        <charset val="204"/>
      </rPr>
      <t>7</t>
    </r>
  </si>
  <si>
    <t>0,5; 0,6; 0,7; 0,8; 0,9; 1,0; 1,1; 1,2; 1,3; 1,4; 1,5; 1,6; 1,7; 1,8; 1,9;2,0; 2,1; 2,2; 2,3; 2,4; 2,5; 2,6; 2,7; 2,8; 2,9; 3,0; 3,1; 3,2; 3,3; 3,4; 3,5; 3,6; 3,7; 3,8; 3,9; 4,0; 4,1; 4,2; 4,3; 4,4; 4,5; 4,6; 4,7; 4,8; 4,9; 5,0.</t>
  </si>
  <si>
    <t>0,4; 0,5; 0,6; 0,7; 0,8; 0,9; 1,0; 1,1; 1,2; 1,3; 1,4; 1,5; 1,6; 1,7; 1,8; 1,9;2,0; 2,1; 2,2; 2,3; 2,4; 2,5; 2,6; 2,7; 2,8; 2,9; 3,0; 3,1; 3,2; 3,3; 3,4; 3,5; 3,6; 3,7; 3,8; 3,9; 4,0; 4,1; 4,2; 4,3; 4,4; 4,5; 4,6; 4,7; 4,8; 4,9; 5,0.</t>
  </si>
  <si>
    <t>0,3; 0,4; 0,5; 0,6; 1,0; 1,1; 1,2; 1,3; 1,4; 1,5; 1,6; 1,7; 1,8; 1,9;2,0; 2,1; 2,2; 2,3; 2,4; 2,5; 2,6; 2,7; 2,8; 2,9; 3,0; 3,1; 3,2; 3,3; 3,4; 3,5; 3,6; 3,7; 3,8; 3,9; 4,0; 4,1; 4,2; 4,3; 4,4; 4,5; 4,6; 4,7; 4,8; 4,9; 5,0.</t>
  </si>
  <si>
    <t>0,2; 0,3; 0,4; 0,5; 0,6; 0,7; 0,8; 0,9; 1,0; 1,1; 1,2; 1,3; 1,4; 1,5; 1,6; 1,7; 1,8; 1,9;2,0; 2,1; 2,2; 2,3; 2,4; 2,5; 2,6; 2,7; 2,8; 2,9; 3,0; 3,1; 3,2; 3,3; 3,4; 3,5; 3,6; 3,7; 3,8; 3,9; 4,0; 4,1; 4,2; 4,3; 4,4; 4,5; 4,6; 4,7; 4,8; 4,9; 5,0.</t>
  </si>
  <si>
    <t>0,1; 0,2; 0,3; 0,4; 0,5; 0,6; 0,7; 0,8; 0,9; 1,0; 1,1; 1,2; 1,3; 1,4; 1,5; 1,6; 1,7; 1,8; 1,9;2,0; 2,1; 2,2; 2,3; 2,4; 2,5; 2,6; 2,7; 2,8; 2,9; 3,0; 3,1; 3,2; 3,3; 3,4; 3,5; 3,6; 3,7; 3,8; 3,9; 4,0; 4,1; 4,2; 4,3; 4,4; 4,5; 4,6; 4,7; 4,8; 4,9; 5,0.</t>
  </si>
  <si>
    <r>
      <t>Комиссия за "Пополнение счета c платежной карточки клиентов-физических лиц"</t>
    </r>
    <r>
      <rPr>
        <b/>
        <vertAlign val="superscript"/>
        <sz val="10"/>
        <rFont val="Times New Roman"/>
        <family val="1"/>
        <charset val="204"/>
      </rPr>
      <t>7</t>
    </r>
  </si>
  <si>
    <t>До 200 млн. / Свыше 200 млн.
28 979 / 29 828</t>
  </si>
  <si>
    <t>БЛОК 5. Тарифы по платежным картам для физических лиц</t>
  </si>
  <si>
    <t>БЛОК 5. Тарифы по платежным картам для юридических лиц</t>
  </si>
  <si>
    <t>БЛОК 5. Тарифы по платежным картам для клиентов Приват-банкинга</t>
  </si>
  <si>
    <t>Внутрибанковский перевод на счет юридического лица на кастодиальном обслуживании Банка</t>
  </si>
  <si>
    <t>Diamond credit card</t>
  </si>
  <si>
    <t>Mastercard World Elite</t>
  </si>
  <si>
    <t>4% от суммы</t>
  </si>
  <si>
    <t>до 75 000 тенге включительно в течении календарного месяца - 0 тенге; свыше 75 000 тенге в течении календарного месяца - 0,9% от суммы, мин. 200 тенге</t>
  </si>
  <si>
    <t>до 2 млн. тенге включительно в течении календарного месяца – 0 тенге; свыше 2 млн. тенге в течении календарного месяца – 0,95% от суммы</t>
  </si>
  <si>
    <t>Блокирование утерянной/украденной карты, сброс счетчика PIN-кода, смена PIN-кода</t>
  </si>
  <si>
    <t>8.1.1.</t>
  </si>
  <si>
    <t>8.1.2.</t>
  </si>
  <si>
    <t>8.1.3.</t>
  </si>
  <si>
    <t>8.2.1.</t>
  </si>
  <si>
    <t>8.2.2.</t>
  </si>
  <si>
    <t>8.2.3.</t>
  </si>
  <si>
    <t>8.3.1.</t>
  </si>
  <si>
    <t>8.3.2.</t>
  </si>
  <si>
    <t>8.6.1.</t>
  </si>
  <si>
    <t>8.6.2.</t>
  </si>
  <si>
    <t>8.6.3.</t>
  </si>
  <si>
    <t>8.6.4.</t>
  </si>
  <si>
    <t>8.7.1.</t>
  </si>
  <si>
    <t>8.7.2.</t>
  </si>
  <si>
    <t>Visa Signature Business</t>
  </si>
  <si>
    <t>1 500 тг. в мес.(18 000 тг./год)</t>
  </si>
  <si>
    <t>Замена по истечении срока действия карточки</t>
  </si>
  <si>
    <t>Аннулирование платежной карточки</t>
  </si>
  <si>
    <t>Прием платежей через информационно-платежный терминал и банкомат:</t>
  </si>
  <si>
    <t>- проведение платежей посредством банкомата  АО «Евразийский Банк» в пользу поставщиков услуг связи</t>
  </si>
  <si>
    <t>до 400 тыс. тенге включительно в течении календарного месяца – 0 тенге;
свыше 400 тыс. тенге в течении календарного месяца – 0,95% от суммы</t>
  </si>
  <si>
    <t xml:space="preserve"> 1,5% от суммы (min 200 тенге)</t>
  </si>
  <si>
    <t>- сеть АО "Казпочта"</t>
  </si>
  <si>
    <t xml:space="preserve"> - за пределами РК</t>
  </si>
  <si>
    <t>первый месяц 0 тенге, 2-ой и последующие - 200 тенге в месяц*</t>
  </si>
  <si>
    <t>1550 тенге</t>
  </si>
  <si>
    <t>11.1.6.</t>
  </si>
  <si>
    <t>11.1.7.</t>
  </si>
  <si>
    <t xml:space="preserve">11.9.7. </t>
  </si>
  <si>
    <t>Предоставление информации о движении по карте/счету через SMS-сообщения (с учетом НДС)</t>
  </si>
  <si>
    <t>Предоставление информации о движении по карте через PUSH-уведомления в мобильном приложении Smartbank  (с учетом НДС)</t>
  </si>
  <si>
    <t>11.12.1.</t>
  </si>
  <si>
    <t>11.12.</t>
  </si>
  <si>
    <t>13.1.6.</t>
  </si>
  <si>
    <t>13.1.7.</t>
  </si>
  <si>
    <t>Предоставление информации о движении по карте/счету через SMS-сообщения  (с учетом НДС)</t>
  </si>
  <si>
    <t>13.11.</t>
  </si>
  <si>
    <t>13.11.1.</t>
  </si>
  <si>
    <r>
      <t>БЛОК 2_Комиссии по электронным деньгам, торговому и интернет эквайрингу</t>
    </r>
    <r>
      <rPr>
        <b/>
        <vertAlign val="superscript"/>
        <sz val="10"/>
        <rFont val="Times New Roman"/>
        <family val="1"/>
        <charset val="204"/>
      </rPr>
      <t>1</t>
    </r>
  </si>
  <si>
    <t>Открытие первого текущего счета юридическим лицам (филиалам и представительствам), иностранным дипломатическим и консульским представительствам, индивидуальным предпринимателям, крестьянским хозяйствам, частным нотариусам, частным судебным исполнителям, адвокатам, профессиональным медиаторам</t>
  </si>
  <si>
    <t>Срочное открытие текущего счета юридическим лицам (филиалам и представительствам), иностранным дипломатическим и консульским представительствам (в течение 2-х часов) при технической возможности у Банка</t>
  </si>
  <si>
    <t>Срочное открытие текущего счета индивидуальным предпринимателям, крестьянским хозяйствам, частным нотариусам, частным судебным исполнителям, адвокатам, профессиональным медиаторам (в течение 2-х часов) при технической возможности у Банка</t>
  </si>
  <si>
    <t>Открытие текущего счета дистанционно без посещения отделений Банка</t>
  </si>
  <si>
    <t>Ведение текущего счета в национальной/иностранной валюты, за исключением клиентов, подключенных к системе дистанционного банковского обслуживания*</t>
  </si>
  <si>
    <t>2 000 тенге
(за каждый счет, эквивалент в валюте счета)</t>
  </si>
  <si>
    <t>Ведение текущего счета в национальной/иностранной валюте для клиентов, подключенных к системе дистанционного банковского обслуживания*</t>
  </si>
  <si>
    <t>1 200 тенге
(за каждый счет, эквивалент в валюте счета)</t>
  </si>
  <si>
    <t>Ведение текущего счета в национальной валюте в рамках кредитования по государственным программам</t>
  </si>
  <si>
    <t>Ведение текущего счета в режиме прямого дебетования</t>
  </si>
  <si>
    <t>Ведение текущего счета в режиме автосальдирования</t>
  </si>
  <si>
    <t>Примечания к р. 1.:</t>
  </si>
  <si>
    <t>* Тариф взимается с каждого счета независимо от наличия или отсутствия движений по счету клиента</t>
  </si>
  <si>
    <t>Открытие первого текущего счета (в том числе в транзитном режиме)</t>
  </si>
  <si>
    <t>• проведение платежных поручений с 9:00 до 12:00:</t>
  </si>
  <si>
    <t xml:space="preserve">Прием и пересчет наличных денег до 16:00 </t>
  </si>
  <si>
    <t xml:space="preserve">Прием и пересчет наличных денег,  с 16:00 до 17:00 </t>
  </si>
  <si>
    <t xml:space="preserve">Прием и пересчет наличных денег в послеоперационное время с 17:00 до 18:00 </t>
  </si>
  <si>
    <t xml:space="preserve">Выдача наличных денег до 17:00 </t>
  </si>
  <si>
    <t xml:space="preserve">Выдача наличных денег в послеоперационное время с 17:00 до 18:00 </t>
  </si>
  <si>
    <t>• проведение платежных поручений с 12:00 до 15:00:</t>
  </si>
  <si>
    <t>• проведение платежных поручений с 15:00 до 17:00:</t>
  </si>
  <si>
    <t xml:space="preserve"> - проведение платежных поручений с 9:00 до 12:00 </t>
  </si>
  <si>
    <t xml:space="preserve"> - проведение платежных поручений с 12:00 до 15:00 </t>
  </si>
  <si>
    <t xml:space="preserve"> - проведение платежных поручений с 15:00 до 17:00</t>
  </si>
  <si>
    <t>● с 16:00 ч до 17:00 ч:</t>
  </si>
  <si>
    <t>● до 16:00 ч:</t>
  </si>
  <si>
    <t xml:space="preserve"> ● после 16:00 ч:</t>
  </si>
  <si>
    <t xml:space="preserve"> ● до 16:00 ч:</t>
  </si>
  <si>
    <t xml:space="preserve"> ● с 16:00 ч до 17:00 ч:</t>
  </si>
  <si>
    <t xml:space="preserve"> ● с 16:00 ч до 18:00 ч с платежом на следующий операционный день:</t>
  </si>
  <si>
    <t>Проведение платежных поручений (в тенге/иностранной валюте) в пользу другого банка или клиента другого банка после 17:00 (при наличии технической возможности у Банка и на основании обращения клиента) ***</t>
  </si>
  <si>
    <t xml:space="preserve"> - срочная регистрация до 16:00 (с учетом НДС)</t>
  </si>
  <si>
    <t xml:space="preserve"> - срочная регистрация после 16:00 (с учетом НДС)</t>
  </si>
  <si>
    <t>Перевод на счет вкладчика открытый в другом Банке с 9.00 до 17.00 на бумажном носителе/ через систему ДБО</t>
  </si>
  <si>
    <t>• заявка клиента подается до 16.00:
- о выплате суммы вклада вместе с начисленным вознаграждением в конце срока действия договора/соглашения по всем видам вкладов юридических лиц
- периодической выплате начисленного вознаграждения по всем видам вкладов юридических лиц
- о досрочном истребовании части вклада по всем видам вкладов юридических лиц
- частичном изъятии части вклада по условиям договора по всем видам вкладов юридических лиц за исключением вклада "Универсальный"</t>
  </si>
  <si>
    <t xml:space="preserve">• заявка  клиента подается до 14.00 о частичном изъятии части вклада "Универсальный" в рамках условий договора/соглашения вклада                                                                                          </t>
  </si>
  <si>
    <t xml:space="preserve">• заявка  клиента подается с 14.00 до 16.00 о частичном изъятии части вклада "Универсальный" в рамках условий договора/соглашения вклада                                                                                                               </t>
  </si>
  <si>
    <t>• заявка  клиента подается до 18.00 с платежом на следующий операционный день:
 - о выплате суммы вклада вместе с начисленным вознаграждением в конце срока действия договора/соглашения по всем видам вкладов юридических лиц
- периодической выплате начисленного вознаграждения по всем видам вкладов юридических лиц
- о досрочном истребовании части вклада по всем видам вкладов юридических лиц
- частичном изъятии части вклада по условиям договора по всем видам вкладов юридических лиц за искл. вклада "Универсальный"</t>
  </si>
  <si>
    <t xml:space="preserve">• заявка  клиента подается до 18.00 с платежом на следующий операционный день о частичном изъятии части вклада "Универсальный" в рамках условий договора/соглашения вклада                   </t>
  </si>
  <si>
    <t xml:space="preserve">Прием и пересчет наличных денег в тенге до 16:00 </t>
  </si>
  <si>
    <t xml:space="preserve">Выдача наличных денег в тенге до 17:00 </t>
  </si>
  <si>
    <t xml:space="preserve"> - проведение платежных поручений с 15:00 до 17:00 </t>
  </si>
  <si>
    <r>
      <t>1 000 тенге</t>
    </r>
    <r>
      <rPr>
        <vertAlign val="superscript"/>
        <sz val="12"/>
        <rFont val="Times New Roman"/>
        <family val="1"/>
        <charset val="204"/>
      </rPr>
      <t>2</t>
    </r>
  </si>
  <si>
    <r>
      <t>Комиссия за ведение счета, по которому отсутствуют расходные операции более одного года</t>
    </r>
    <r>
      <rPr>
        <vertAlign val="superscript"/>
        <sz val="12"/>
        <rFont val="Times New Roman"/>
        <family val="1"/>
        <charset val="204"/>
      </rPr>
      <t>1</t>
    </r>
  </si>
  <si>
    <t>8.1.4.</t>
  </si>
  <si>
    <t>Кредитный лимит
(не более 500 000 тенге в месяц)</t>
  </si>
  <si>
    <t xml:space="preserve">4% от суммы 
</t>
  </si>
  <si>
    <t>8.2.4.</t>
  </si>
  <si>
    <r>
      <t xml:space="preserve"> - в сети других банков второго уровня Республики Казахстан</t>
    </r>
    <r>
      <rPr>
        <vertAlign val="superscript"/>
        <sz val="12"/>
        <rFont val="Times New Roman"/>
        <family val="1"/>
        <charset val="204"/>
      </rPr>
      <t>3</t>
    </r>
  </si>
  <si>
    <r>
      <t xml:space="preserve"> - в сети других банков за пределами Республики Казахстан</t>
    </r>
    <r>
      <rPr>
        <vertAlign val="superscript"/>
        <sz val="12"/>
        <rFont val="Times New Roman"/>
        <family val="1"/>
        <charset val="204"/>
      </rPr>
      <t>3</t>
    </r>
  </si>
  <si>
    <r>
      <t xml:space="preserve"> - смена PIN-кода</t>
    </r>
    <r>
      <rPr>
        <vertAlign val="superscript"/>
        <sz val="12"/>
        <rFont val="Times New Roman"/>
        <family val="1"/>
        <charset val="204"/>
      </rPr>
      <t xml:space="preserve">4 </t>
    </r>
  </si>
  <si>
    <r>
      <t>Выписка по счету</t>
    </r>
    <r>
      <rPr>
        <vertAlign val="superscript"/>
        <sz val="12"/>
        <rFont val="Times New Roman"/>
        <family val="1"/>
        <charset val="204"/>
      </rPr>
      <t>5</t>
    </r>
    <r>
      <rPr>
        <sz val="12"/>
        <rFont val="Times New Roman"/>
        <family val="1"/>
        <charset val="204"/>
      </rPr>
      <t xml:space="preserve">: </t>
    </r>
  </si>
  <si>
    <r>
      <t>Предоставление информации о движении по счету</t>
    </r>
    <r>
      <rPr>
        <vertAlign val="superscript"/>
        <sz val="12"/>
        <rFont val="Times New Roman"/>
        <family val="1"/>
        <charset val="204"/>
      </rPr>
      <t>5</t>
    </r>
    <r>
      <rPr>
        <sz val="12"/>
        <rFont val="Times New Roman"/>
        <family val="1"/>
        <charset val="204"/>
      </rPr>
      <t xml:space="preserve">: </t>
    </r>
  </si>
  <si>
    <r>
      <t>Возмещение расходов по предоставлению информации о проведенных операциях посредством банкоматов, в т.ч. Видеозаписи</t>
    </r>
    <r>
      <rPr>
        <vertAlign val="superscript"/>
        <sz val="12"/>
        <rFont val="Times New Roman"/>
        <family val="1"/>
        <charset val="204"/>
      </rPr>
      <t>5</t>
    </r>
  </si>
  <si>
    <r>
      <t xml:space="preserve"> 1% от суммы операции</t>
    </r>
    <r>
      <rPr>
        <vertAlign val="superscript"/>
        <sz val="12"/>
        <rFont val="Times New Roman"/>
        <family val="1"/>
        <charset val="204"/>
      </rPr>
      <t>6</t>
    </r>
  </si>
  <si>
    <r>
      <t>2% от суммы операции</t>
    </r>
    <r>
      <rPr>
        <vertAlign val="superscript"/>
        <sz val="12"/>
        <rFont val="Times New Roman"/>
        <family val="1"/>
        <charset val="204"/>
      </rPr>
      <t>6</t>
    </r>
  </si>
  <si>
    <r>
      <t xml:space="preserve">1 </t>
    </r>
    <r>
      <rPr>
        <sz val="12"/>
        <rFont val="Times New Roman"/>
        <family val="1"/>
        <charset val="204"/>
      </rPr>
      <t>удерживается один раз в год</t>
    </r>
  </si>
  <si>
    <r>
      <t xml:space="preserve">2 </t>
    </r>
    <r>
      <rPr>
        <sz val="12"/>
        <rFont val="Times New Roman"/>
        <family val="1"/>
        <charset val="204"/>
      </rPr>
      <t>удерживается только за счет Собственных средств</t>
    </r>
  </si>
  <si>
    <r>
      <rPr>
        <vertAlign val="superscript"/>
        <sz val="12"/>
        <rFont val="Times New Roman"/>
        <family val="1"/>
        <charset val="204"/>
      </rPr>
      <t>3</t>
    </r>
    <r>
      <rPr>
        <sz val="12"/>
        <rFont val="Times New Roman"/>
        <family val="1"/>
        <charset val="204"/>
      </rPr>
      <t xml:space="preserve"> банк, обслуживающий банкомат в отдельных случаях может взимать дополнительную комиссию за выдачу наличных средств</t>
    </r>
  </si>
  <si>
    <r>
      <rPr>
        <vertAlign val="superscript"/>
        <sz val="12"/>
        <rFont val="Times New Roman"/>
        <family val="1"/>
        <charset val="204"/>
      </rPr>
      <t>4</t>
    </r>
    <r>
      <rPr>
        <sz val="12"/>
        <rFont val="Times New Roman"/>
        <family val="1"/>
        <charset val="204"/>
      </rPr>
      <t xml:space="preserve"> в случае успешного исполнения данной операции в СДБО «Smartbank» происходит автоматический сброс количества неверных попыток
 набора PIN-кода, при условии их накопления, при этом комиссия за сброс счетчика PIN-кода не взимается</t>
    </r>
  </si>
  <si>
    <r>
      <rPr>
        <vertAlign val="superscript"/>
        <sz val="12"/>
        <rFont val="Times New Roman"/>
        <family val="1"/>
        <charset val="204"/>
      </rPr>
      <t>5</t>
    </r>
    <r>
      <rPr>
        <sz val="12"/>
        <rFont val="Times New Roman"/>
        <family val="1"/>
        <charset val="204"/>
      </rPr>
      <t xml:space="preserve"> с учетом НДС</t>
    </r>
  </si>
  <si>
    <r>
      <rPr>
        <vertAlign val="superscript"/>
        <sz val="12"/>
        <rFont val="Times New Roman"/>
        <family val="1"/>
        <charset val="204"/>
      </rPr>
      <t>6</t>
    </r>
    <r>
      <rPr>
        <sz val="12"/>
        <rFont val="Times New Roman"/>
        <family val="1"/>
        <charset val="204"/>
      </rPr>
      <t xml:space="preserve"> в случае подключения опции рассрочка после совершения покупки – комиссия рассчитывается 
ежемесячно от первоначальной суммы покупки, по которой срок рассрочки увеличен после совершения покупки и взимается ежемесячно, за каждый месяц выбранного срока рассрочки</t>
    </r>
  </si>
  <si>
    <r>
      <t xml:space="preserve">Пакет «Приват-Банкинг» </t>
    </r>
    <r>
      <rPr>
        <b/>
        <vertAlign val="superscript"/>
        <sz val="16"/>
        <rFont val="Times New Roman"/>
        <family val="1"/>
        <charset val="204"/>
      </rPr>
      <t xml:space="preserve">1 </t>
    </r>
  </si>
  <si>
    <r>
      <t>MC World Elite (Металлическая) 
Пакет: 
1. Бесплатно две дополнительные карты:
 - MC Black Edition</t>
    </r>
    <r>
      <rPr>
        <sz val="11"/>
        <rFont val="Times New Roman"/>
        <family val="1"/>
        <charset val="204"/>
      </rPr>
      <t>/</t>
    </r>
    <r>
      <rPr>
        <b/>
        <sz val="11"/>
        <rFont val="Times New Roman"/>
        <family val="1"/>
        <charset val="204"/>
      </rPr>
      <t xml:space="preserve"> World (пластиковая карта)
2. Сертификат страхования  на основного держателя; 
3. Консьерж-сервис для держателя основной карты.</t>
    </r>
  </si>
  <si>
    <r>
      <t xml:space="preserve">Основная  карта Visa Infinite (Металлическая):
 - 30 000 тенге
 - 0 тенге, при соблюдении следующего условия: совокупный остаток на депозитах/текущих счетах клиента составляет не менее 300 000 000 (триста миллионов) тенге/эквивалент в валюте на дату открытия карты </t>
    </r>
    <r>
      <rPr>
        <vertAlign val="superscript"/>
        <sz val="14"/>
        <rFont val="Times New Roman"/>
        <family val="1"/>
        <charset val="204"/>
      </rPr>
      <t>2</t>
    </r>
    <r>
      <rPr>
        <sz val="11"/>
        <rFont val="Times New Roman"/>
        <family val="1"/>
        <charset val="204"/>
      </rPr>
      <t xml:space="preserve">
Дополнительна карта Visa Infinite (Металлическая):
 -  30 000 тенге</t>
    </r>
  </si>
  <si>
    <r>
      <t xml:space="preserve">Основная  карта Visa Infinite (Металлическая):
- 0 тенге, при соблюдении следующего условия: совокупный среднедневной остаток на депозитах/текущих счетах  клиента был не менее 300 000 000 (триста миллионов) тенге/эквивалент в валюте за фактическое кол-во дней в месяц, в котором была открыта карта/за 1 (один) календарный месяц во 2-ой и последующие месяцы </t>
    </r>
    <r>
      <rPr>
        <vertAlign val="superscript"/>
        <sz val="14"/>
        <rFont val="Times New Roman"/>
        <family val="1"/>
        <charset val="204"/>
      </rPr>
      <t>2</t>
    </r>
    <r>
      <rPr>
        <sz val="14"/>
        <rFont val="Times New Roman"/>
        <family val="1"/>
        <charset val="204"/>
      </rPr>
      <t>.</t>
    </r>
    <r>
      <rPr>
        <sz val="11"/>
        <rFont val="Times New Roman"/>
        <family val="1"/>
        <charset val="204"/>
      </rPr>
      <t xml:space="preserve">
- 0 тенге, при проведении безналичных оборотов по карте по оплате товаров/услуг на сумму более 1 000 000 тенге/эквивалент в валюте за 1 (один) календарный месяц.
- 15 000 тенге, в остальных случаях. </t>
    </r>
  </si>
  <si>
    <t xml:space="preserve">Ежемесячная оплата по дополнительной карте (вне пакета) </t>
  </si>
  <si>
    <t>Gold/World (пластиковая карта) - 2 000 тенге 
MC Black Edition/Visa Infinite/Visa Platinum (пластиковая карта) - 4 000 тенге</t>
  </si>
  <si>
    <t>Gold/World (пластиковая карта) - 2 000 тенге 
Visa
Platinum/ Signature /Infinite (пластиковая карта) - 4 000 тенге</t>
  </si>
  <si>
    <t>Gold/World (пластиковая карта) - 2 000 тенге 
MC Black Edition/MC World Elite (пластиковая ) - 4 000 тенге</t>
  </si>
  <si>
    <t>7.1.5.</t>
  </si>
  <si>
    <t>По металлической MC World Elite/Visa Infinite – 135 000 тенге
 По пластиковым картам – 2 000 тенге</t>
  </si>
  <si>
    <t>По металлической MC World Elite/Visa Infinite – 135 000 тенге
По пластиковым картам– 2 000 тенге</t>
  </si>
  <si>
    <t>7.2.1.</t>
  </si>
  <si>
    <t>7.2.2.</t>
  </si>
  <si>
    <t xml:space="preserve">0,35% от суммы 
(min 700 тенге, max 7 500 тенге) </t>
  </si>
  <si>
    <t>7.3.1.</t>
  </si>
  <si>
    <t>7.3.2.</t>
  </si>
  <si>
    <t>7.5.1.</t>
  </si>
  <si>
    <t>7.5.2.</t>
  </si>
  <si>
    <t>7.5.3.</t>
  </si>
  <si>
    <t>7.5.4.</t>
  </si>
  <si>
    <r>
      <t>Возмещение расходов по предоставлению информации о проведенных операциях посредством банкоматов, в т.ч. Видеозаписи</t>
    </r>
    <r>
      <rPr>
        <vertAlign val="superscript"/>
        <sz val="12"/>
        <rFont val="Times New Roman"/>
        <family val="1"/>
        <charset val="204"/>
      </rPr>
      <t>4</t>
    </r>
  </si>
  <si>
    <t>7.6.</t>
  </si>
  <si>
    <r>
      <rPr>
        <vertAlign val="superscript"/>
        <sz val="11"/>
        <rFont val="Times New Roman"/>
        <family val="1"/>
        <charset val="204"/>
      </rPr>
      <t xml:space="preserve">1 </t>
    </r>
    <r>
      <rPr>
        <sz val="11"/>
        <rFont val="Times New Roman"/>
        <family val="1"/>
        <charset val="204"/>
      </rPr>
      <t xml:space="preserve">Льготный тариф распространяется на 1 Пакет «Приват-Банкинг». </t>
    </r>
  </si>
  <si>
    <r>
      <rPr>
        <vertAlign val="superscript"/>
        <sz val="11"/>
        <rFont val="Times New Roman"/>
        <family val="1"/>
        <charset val="204"/>
      </rPr>
      <t xml:space="preserve">2 </t>
    </r>
    <r>
      <rPr>
        <sz val="11"/>
        <rFont val="Times New Roman"/>
        <family val="1"/>
        <charset val="204"/>
      </rPr>
      <t xml:space="preserve">С "12.05.2022г." выпуск Пакета «Приват-Банкинг» новым клиентам не осуществляется.
Условия данного продукта действительны только для существующих клиентов, которым уже выданы карты по данному продукту, с возможностью перевыпуска карты, либо перевода с условий данного продукта на условия по новому продукту. </t>
    </r>
  </si>
  <si>
    <r>
      <rPr>
        <vertAlign val="superscript"/>
        <sz val="11"/>
        <rFont val="Times New Roman"/>
        <family val="1"/>
        <charset val="204"/>
      </rPr>
      <t>3</t>
    </r>
    <r>
      <rPr>
        <sz val="11"/>
        <rFont val="Times New Roman"/>
        <family val="1"/>
        <charset val="204"/>
      </rPr>
      <t xml:space="preserve"> Лимит, указанный в тарифе, является совокупным по счету, открытый в рамках Пакета. </t>
    </r>
  </si>
  <si>
    <r>
      <rPr>
        <vertAlign val="superscript"/>
        <sz val="11"/>
        <rFont val="Times New Roman"/>
        <family val="1"/>
        <charset val="204"/>
      </rPr>
      <t>4</t>
    </r>
    <r>
      <rPr>
        <sz val="11"/>
        <rFont val="Times New Roman"/>
        <family val="1"/>
        <charset val="204"/>
      </rPr>
      <t xml:space="preserve"> с учетом НДС</t>
    </r>
  </si>
  <si>
    <r>
      <rPr>
        <vertAlign val="superscript"/>
        <sz val="11"/>
        <rFont val="Times New Roman"/>
        <family val="1"/>
        <charset val="204"/>
      </rPr>
      <t xml:space="preserve">5 </t>
    </r>
    <r>
      <rPr>
        <sz val="11"/>
        <rFont val="Times New Roman"/>
        <family val="1"/>
        <charset val="204"/>
      </rPr>
      <t>в случае успешного исполнения данной операции в СДБО «Smartbank»</t>
    </r>
    <r>
      <rPr>
        <b/>
        <sz val="11"/>
        <rFont val="Times New Roman"/>
        <family val="1"/>
        <charset val="204"/>
      </rPr>
      <t xml:space="preserve"> </t>
    </r>
    <r>
      <rPr>
        <sz val="11"/>
        <rFont val="Times New Roman"/>
        <family val="1"/>
        <charset val="204"/>
      </rPr>
      <t>происходит автоматический сброс количества неверных попыток набора PIN-кода,
при условии их накопления, при этом комиссия  за сброс счетчика PIN-кода не взимается</t>
    </r>
  </si>
  <si>
    <t xml:space="preserve">  - выпуск карточки</t>
  </si>
  <si>
    <t xml:space="preserve">  - годовое обслуживание</t>
  </si>
  <si>
    <r>
      <t>Перевод денег со счета</t>
    </r>
    <r>
      <rPr>
        <vertAlign val="superscript"/>
        <sz val="12"/>
        <rFont val="Times New Roman"/>
        <family val="1"/>
        <charset val="204"/>
      </rPr>
      <t>18</t>
    </r>
    <r>
      <rPr>
        <sz val="12"/>
        <rFont val="Times New Roman"/>
        <family val="1"/>
        <charset val="204"/>
      </rPr>
      <t xml:space="preserve">: </t>
    </r>
  </si>
  <si>
    <r>
      <t xml:space="preserve"> - казино/лотереи/для покупки электронных денег/для пополнения электронного кошелька</t>
    </r>
    <r>
      <rPr>
        <vertAlign val="superscript"/>
        <sz val="12"/>
        <rFont val="Times New Roman"/>
        <family val="1"/>
        <charset val="204"/>
      </rPr>
      <t>18</t>
    </r>
  </si>
  <si>
    <r>
      <rPr>
        <vertAlign val="superscript"/>
        <sz val="12"/>
        <rFont val="Times New Roman"/>
        <family val="1"/>
        <charset val="204"/>
      </rPr>
      <t>17</t>
    </r>
    <r>
      <rPr>
        <sz val="12"/>
        <rFont val="Times New Roman"/>
        <family val="1"/>
        <charset val="204"/>
      </rPr>
      <t xml:space="preserve"> пакет: сертификат страхования на основного держателя; консьерж-сервис для держателя основной карты</t>
    </r>
  </si>
  <si>
    <r>
      <t>Перевод денег с карты на карту</t>
    </r>
    <r>
      <rPr>
        <vertAlign val="superscript"/>
        <sz val="12"/>
        <rFont val="Times New Roman"/>
        <family val="1"/>
        <charset val="204"/>
      </rPr>
      <t>10</t>
    </r>
  </si>
  <si>
    <r>
      <t>Перевод денег со счета</t>
    </r>
    <r>
      <rPr>
        <vertAlign val="superscript"/>
        <sz val="12"/>
        <rFont val="Times New Roman"/>
        <family val="1"/>
        <charset val="204"/>
      </rPr>
      <t>10</t>
    </r>
    <r>
      <rPr>
        <sz val="12"/>
        <rFont val="Times New Roman"/>
        <family val="1"/>
        <charset val="204"/>
      </rPr>
      <t xml:space="preserve">: </t>
    </r>
  </si>
  <si>
    <r>
      <t xml:space="preserve"> - казино/лотереи/для покупки электронных денег/для пополнения электронного кошелька</t>
    </r>
    <r>
      <rPr>
        <vertAlign val="superscript"/>
        <sz val="12"/>
        <rFont val="Times New Roman"/>
        <family val="1"/>
        <charset val="204"/>
      </rPr>
      <t>10</t>
    </r>
  </si>
  <si>
    <r>
      <t xml:space="preserve">10 </t>
    </r>
    <r>
      <rPr>
        <sz val="11"/>
        <rFont val="Arial"/>
        <family val="2"/>
        <charset val="204"/>
      </rPr>
      <t xml:space="preserve">запрещены: платежи и (или) переводы денег в пользу электронного казино и интернет-казино, а также платежи и (или) переводы денег физическими лицами, не достигшими возраста двадцати одного года, в пользу организатора игорного бизнеса, в том числе получение денег от указанных категорий лиц  </t>
    </r>
  </si>
  <si>
    <r>
      <t>Перевод денег со счета:</t>
    </r>
    <r>
      <rPr>
        <b/>
        <vertAlign val="superscript"/>
        <sz val="11"/>
        <rFont val="Times New Roman"/>
        <family val="1"/>
        <charset val="204"/>
      </rPr>
      <t>**</t>
    </r>
  </si>
  <si>
    <r>
      <t>Безналичная оплата услуг казино/лотерей/покупки электронных денег</t>
    </r>
    <r>
      <rPr>
        <b/>
        <vertAlign val="superscript"/>
        <sz val="11"/>
        <rFont val="Times New Roman"/>
        <family val="1"/>
        <charset val="204"/>
      </rPr>
      <t>**</t>
    </r>
  </si>
  <si>
    <t xml:space="preserve">**запрещены: платежи и (или) переводы денег в пользу электронного казино и интернет-казино, а также платежи и (или) переводы денег физическими лицами, не достигшими возраста двадцати одного года, в пользу организатора игорного бизнеса, а также получение денег от указанных категорий лиц </t>
  </si>
  <si>
    <t>Платежи в бюджет: Оплата административных штрафов, налогов и налоговых задолженностей и других государственных платежей в бюджет</t>
  </si>
  <si>
    <t>Согласно тарифам платежной системы "Золотая Корона"</t>
  </si>
  <si>
    <r>
      <t>Affluent</t>
    </r>
    <r>
      <rPr>
        <vertAlign val="superscript"/>
        <sz val="12"/>
        <rFont val="Times New Roman"/>
        <family val="1"/>
        <charset val="204"/>
      </rPr>
      <t>5</t>
    </r>
  </si>
  <si>
    <t>Mastercard World Elite/Visa Infinite</t>
  </si>
  <si>
    <r>
      <t>Комиссия за ведение счета, по которому отсутствуют расходные операции более одного года</t>
    </r>
    <r>
      <rPr>
        <vertAlign val="superscript"/>
        <sz val="12"/>
        <rFont val="Times New Roman"/>
        <family val="1"/>
        <charset val="204"/>
      </rPr>
      <t>2</t>
    </r>
  </si>
  <si>
    <r>
      <t>Перевод денег с карты на карту</t>
    </r>
    <r>
      <rPr>
        <vertAlign val="superscript"/>
        <sz val="12"/>
        <rFont val="Times New Roman"/>
        <family val="1"/>
        <charset val="204"/>
      </rPr>
      <t>8</t>
    </r>
    <r>
      <rPr>
        <sz val="12"/>
        <rFont val="Times New Roman"/>
        <family val="1"/>
        <charset val="204"/>
      </rPr>
      <t xml:space="preserve"> </t>
    </r>
  </si>
  <si>
    <t>до 1,5 млн. тенге включительно в течение календарного месяца – 0% от суммы;
свыше 1,5 млн. тенге в течение календарного месяца – 0,95% от суммы (min 200 тенге)</t>
  </si>
  <si>
    <r>
      <t>Перевод денег со счета</t>
    </r>
    <r>
      <rPr>
        <vertAlign val="superscript"/>
        <sz val="12"/>
        <rFont val="Times New Roman"/>
        <family val="1"/>
        <charset val="204"/>
      </rPr>
      <t>8</t>
    </r>
    <r>
      <rPr>
        <sz val="12"/>
        <rFont val="Times New Roman"/>
        <family val="1"/>
        <charset val="204"/>
      </rPr>
      <t xml:space="preserve">: </t>
    </r>
  </si>
  <si>
    <t>до 10 млн. тенге или эквивалент валюте включительно в течение календарного месяца – 0% от суммы; 
свыше 10 млн. тенге или эквивалент валюте в течение календарного месяца – 0,95% от суммы (min 200 тенге)</t>
  </si>
  <si>
    <r>
      <t xml:space="preserve"> - казино/лотереи/для покупки электронных денег/для пополнения электронного кошелька</t>
    </r>
    <r>
      <rPr>
        <vertAlign val="superscript"/>
        <sz val="12"/>
        <rFont val="Times New Roman"/>
        <family val="1"/>
        <charset val="204"/>
      </rPr>
      <t>8</t>
    </r>
  </si>
  <si>
    <r>
      <t xml:space="preserve">2 </t>
    </r>
    <r>
      <rPr>
        <sz val="12"/>
        <rFont val="Times New Roman"/>
        <family val="1"/>
        <charset val="204"/>
      </rPr>
      <t>удерживается один раз в год</t>
    </r>
  </si>
  <si>
    <r>
      <rPr>
        <vertAlign val="superscript"/>
        <sz val="12"/>
        <rFont val="Times New Roman"/>
        <family val="1"/>
        <charset val="204"/>
      </rPr>
      <t xml:space="preserve">3 </t>
    </r>
    <r>
      <rPr>
        <sz val="12"/>
        <rFont val="Times New Roman"/>
        <family val="1"/>
        <charset val="204"/>
      </rPr>
      <t>банк, обслуживающий банкомат в отдельных случаях может взимать дополнительную комиссию за выдачу наличных средств</t>
    </r>
  </si>
  <si>
    <r>
      <rPr>
        <b/>
        <vertAlign val="superscript"/>
        <sz val="12"/>
        <rFont val="Times New Roman"/>
        <family val="1"/>
        <charset val="204"/>
      </rPr>
      <t>4</t>
    </r>
    <r>
      <rPr>
        <b/>
        <sz val="12"/>
        <rFont val="Times New Roman"/>
        <family val="1"/>
        <charset val="204"/>
      </rPr>
      <t xml:space="preserve"> </t>
    </r>
    <r>
      <rPr>
        <sz val="12"/>
        <rFont val="Times New Roman"/>
        <family val="1"/>
        <charset val="204"/>
      </rPr>
      <t>в случае успешного исполнения данной операции в СДБО «Smartbank» происходит автоматический сброс количества неверных попыток набора PIN-кода, при условии их накопления, при этом комиссия за сброс счетчика PIN-кода не взимается</t>
    </r>
  </si>
  <si>
    <r>
      <rPr>
        <vertAlign val="superscript"/>
        <sz val="12"/>
        <rFont val="Times New Roman"/>
        <family val="1"/>
        <charset val="204"/>
      </rPr>
      <t>5</t>
    </r>
    <r>
      <rPr>
        <sz val="12"/>
        <rFont val="Times New Roman"/>
        <family val="1"/>
        <charset val="204"/>
      </rPr>
      <t xml:space="preserve"> бесплатно одна дополнительная карта Visa Gold/Mastercard World, страховой сертификат на основного держателя и консьерж-сервис для держателя основной карты</t>
    </r>
  </si>
  <si>
    <r>
      <rPr>
        <vertAlign val="superscript"/>
        <sz val="12"/>
        <rFont val="Times New Roman"/>
        <family val="1"/>
        <charset val="204"/>
      </rPr>
      <t xml:space="preserve">6 </t>
    </r>
    <r>
      <rPr>
        <sz val="12"/>
        <rFont val="Times New Roman"/>
        <family val="1"/>
        <charset val="204"/>
      </rPr>
      <t>банк, обслуживающий банкомат в отдельных случаях может взимать дополнительную комиссию за выдачу наличных средств</t>
    </r>
  </si>
  <si>
    <r>
      <rPr>
        <vertAlign val="superscript"/>
        <sz val="12"/>
        <rFont val="Times New Roman"/>
        <family val="1"/>
        <charset val="204"/>
      </rPr>
      <t xml:space="preserve">7 </t>
    </r>
    <r>
      <rPr>
        <sz val="12"/>
        <rFont val="Times New Roman"/>
        <family val="1"/>
        <charset val="204"/>
      </rPr>
      <t>в случае если у клиента есть Зарплатная карта (для руководителя)  и он соответствуют требованиям предъявляемым к клиентам категории Affluent,  разрешается выпуск карты на пластике Mastercard World Elite/Visa Infinite  с применением тарифов Зарплатная карта (для руководителя)</t>
    </r>
  </si>
  <si>
    <r>
      <rPr>
        <vertAlign val="superscript"/>
        <sz val="12"/>
        <rFont val="Times New Roman"/>
        <family val="1"/>
        <charset val="204"/>
      </rPr>
      <t>8</t>
    </r>
    <r>
      <rPr>
        <sz val="12"/>
        <rFont val="Times New Roman"/>
        <family val="1"/>
        <charset val="204"/>
      </rPr>
      <t xml:space="preserve"> запрещены: платежи и (или) переводы денег в пользу электронного казино и интернет-казино, а также платежи и (или) переводы денег физическими лицами, не достигшими возраста двадцати одного года, в пользу организатора игорного бизнеса, в том числе получение денег от указанных категорий лиц </t>
    </r>
  </si>
  <si>
    <t>- собственных средств со счета ИП, крестьянского/фермерского хозяйства, частного нотариуса, ЧСИ, адвоката, проф. медиатора на свой счет ФЛ при совпадении ИИН отправителя и бенефициара (на бумажном носителе/через систему ДБО)</t>
  </si>
  <si>
    <t>0,30% от суммы; мин. 700 тенге</t>
  </si>
  <si>
    <t>1,5% от суммы гарантии, мин 5 000 тенге</t>
  </si>
  <si>
    <t xml:space="preserve">3% от суммы гарантии; мин. 20 000 тенге </t>
  </si>
  <si>
    <t>[3] при переводе на счет индивидуального предпринимателя, крестьянского хозяйства, частного нотариуса, частного судебного исполнителя, адвоката при совпадении ИИН отправителя и бенефициара следует руководствоваться тарифами для физических лиц</t>
  </si>
  <si>
    <t xml:space="preserve">[4] в том числе перевод в иностранной валюте, отличной от валюты текущего счета клиента </t>
  </si>
  <si>
    <t>[5] применяется при наличии письменного заявления клиента.</t>
  </si>
  <si>
    <t>ОБСЛУЖИВАНИЕ</t>
  </si>
  <si>
    <t>Комиссия за комплексное обслуживание в Приват-банкинге  
(с учетом НДС):</t>
  </si>
  <si>
    <t>ДЛЯ ФИЗИЧЕСКИХ ЛИЦ - КЛИЕНТОВ ПРИВАТ БАНКИНГА</t>
  </si>
  <si>
    <t>Резидентов РК</t>
  </si>
  <si>
    <t xml:space="preserve">для Клиентов - держателей банковской металлической карты Visa Infinite, выпущенных до 01.04.2022 г </t>
  </si>
  <si>
    <t>0 тенге в год</t>
  </si>
  <si>
    <t>c 01.04.2022 года держатели металлической карты исключены из критериев обслуживания в Приват-банкинге, условия продукта регламентируются тарифами по платежным картам.</t>
  </si>
  <si>
    <t>Нерезидентов РК</t>
  </si>
  <si>
    <t>Внутрибанковские переводы между счетами одного клиента [3]</t>
  </si>
  <si>
    <r>
      <t>Перевод в пользу другого банка или клиента другого банка</t>
    </r>
    <r>
      <rPr>
        <b/>
        <sz val="12"/>
        <rFont val="Times New Roman"/>
        <family val="1"/>
        <charset val="204"/>
      </rPr>
      <t xml:space="preserve"> [4]</t>
    </r>
    <r>
      <rPr>
        <b/>
        <sz val="12"/>
        <color theme="1"/>
        <rFont val="Times New Roman"/>
        <family val="1"/>
        <charset val="204"/>
      </rPr>
      <t>:</t>
    </r>
  </si>
  <si>
    <t>Комиссия за перевод/выдачу денег наличным или безналичным путем с банковского счета,  обслуживающего в сегменте Приват банкинга (единовременно)» [5]</t>
  </si>
  <si>
    <t>УСЛОВИЯ</t>
  </si>
  <si>
    <r>
      <t>для Клиентов</t>
    </r>
    <r>
      <rPr>
        <vertAlign val="superscript"/>
        <sz val="12"/>
        <color theme="1"/>
        <rFont val="Times New Roman"/>
        <family val="1"/>
        <charset val="204"/>
      </rPr>
      <t>1</t>
    </r>
    <r>
      <rPr>
        <sz val="12"/>
        <color theme="1"/>
        <rFont val="Times New Roman"/>
        <family val="1"/>
        <charset val="204"/>
      </rPr>
      <t>, которые совместно с членами их семей разместили в Банке (за исключением г. Алматы и Астаны) деньги на текущих и сберегательных счетах на общую сумму от 50 000 000 тенге (эвивалент в валюте)</t>
    </r>
  </si>
  <si>
    <r>
      <t>для Клиентов</t>
    </r>
    <r>
      <rPr>
        <vertAlign val="superscript"/>
        <sz val="12"/>
        <color theme="1"/>
        <rFont val="Times New Roman"/>
        <family val="1"/>
        <charset val="204"/>
      </rPr>
      <t>1</t>
    </r>
    <r>
      <rPr>
        <sz val="12"/>
        <color theme="1"/>
        <rFont val="Times New Roman"/>
        <family val="1"/>
        <charset val="204"/>
      </rPr>
      <t>, которые совместно с членами их семей разместили в Банке деньги на текущих и сберегательных счетах на общую сумму от 100 000 000 тенге (эвивалент в валюте)</t>
    </r>
  </si>
  <si>
    <t>для Бизнес-клиентов и Групп компаний</t>
  </si>
  <si>
    <t>ПРИМЕЧАНИЕ:</t>
  </si>
  <si>
    <r>
      <rPr>
        <vertAlign val="superscript"/>
        <sz val="10"/>
        <color theme="1"/>
        <rFont val="Times New Roman"/>
        <family val="1"/>
        <charset val="204"/>
      </rPr>
      <t>1</t>
    </r>
    <r>
      <rPr>
        <sz val="10"/>
        <color theme="1"/>
        <rFont val="Times New Roman"/>
        <family val="1"/>
        <charset val="204"/>
      </rPr>
      <t xml:space="preserve"> Учитывается резиденство основного клиента, которое устанавливается на основании предоставленного пакета документов.</t>
    </r>
  </si>
  <si>
    <r>
      <rPr>
        <vertAlign val="superscript"/>
        <sz val="10"/>
        <color theme="1"/>
        <rFont val="Times New Roman"/>
        <family val="1"/>
        <charset val="204"/>
      </rPr>
      <t>2</t>
    </r>
    <r>
      <rPr>
        <sz val="10"/>
        <color theme="1"/>
        <rFont val="Times New Roman"/>
        <family val="1"/>
        <charset val="204"/>
      </rPr>
      <t xml:space="preserve">  Начисление комиссии осуществляется в дату подписания основным Клиентом соответствующего заявления (за первый год) и в последующем ежегодно со счета основного Клиента. Уплаченная/списанная комиссия возврату не подлежит согласно условиями описанным в Генеральном соглашении.                                                                                                  
Комиссия не взимается при условии отнесения клиента к сегменту Приват-банкинга по внешнему или внутреннему критерию, определенному Банком (в том числе, по членам семьи клиента включенным клиентом в Генеральное соглашение).</t>
    </r>
  </si>
  <si>
    <r>
      <rPr>
        <vertAlign val="superscript"/>
        <sz val="10"/>
        <color theme="1"/>
        <rFont val="Times New Roman"/>
        <family val="1"/>
        <charset val="204"/>
      </rPr>
      <t>3</t>
    </r>
    <r>
      <rPr>
        <sz val="10"/>
        <color theme="1"/>
        <rFont val="Times New Roman"/>
        <family val="1"/>
        <charset val="204"/>
      </rPr>
      <t xml:space="preserve"> Пакет не предусматривает обслуживание счетов клиента через Персонального менеджера и в отделениях Приват-банкинга в части проведения конвертаций по спец. курсам, открытия счетов, осуществление переводов.                </t>
    </r>
  </si>
  <si>
    <r>
      <rPr>
        <vertAlign val="superscript"/>
        <sz val="10"/>
        <color theme="1"/>
        <rFont val="Times New Roman"/>
        <family val="1"/>
        <charset val="204"/>
      </rPr>
      <t>4</t>
    </r>
    <r>
      <rPr>
        <sz val="10"/>
        <color theme="1"/>
        <rFont val="Times New Roman"/>
        <family val="1"/>
        <charset val="204"/>
      </rPr>
      <t xml:space="preserve"> Начисление комиссии осуществляется в день подписания Клиентом соответствующего заявления (за первый год) и в последующем ежегодно. Уплаченная/списанная комиссия возврату не подлежит.  
Комиссия не взимается при условии отнесения клиента к сегменту Приват-банкинга по внешнему или внутреннему критерию, определенному Банком.  </t>
    </r>
  </si>
  <si>
    <r>
      <rPr>
        <vertAlign val="superscript"/>
        <sz val="10"/>
        <color theme="1"/>
        <rFont val="Times New Roman"/>
        <family val="1"/>
        <charset val="204"/>
      </rPr>
      <t xml:space="preserve">5 </t>
    </r>
    <r>
      <rPr>
        <sz val="10"/>
        <color theme="1"/>
        <rFont val="Times New Roman"/>
        <family val="1"/>
        <charset val="204"/>
      </rPr>
      <t xml:space="preserve">1) В условия включены на бесплатной основе:
- Открытие банковских счетов (за исключением Эскроу-счетов)
- Ведение банковских счетов в национальной/иностранной валюте
- Подключение к системе ДБО (с учетом НДС) - с использованием Mobil Pass** (на каждого пользователя) (с учетом НДС)
- Абонентская плата за обслуживание в системе ДБО (с учетом НДС)
- Выдача информационных справок и писем (о наличии банковских счетов (в том числе о реквизитах Банка), картотека №2, о движении денег и подтверждении остатков на счетах и прочие) в течение 3-х рабочих дней (с учетом НДС)
- Выдача тендерных справок в течение 3 (трех) рабочих дней (с учетом НДС)
- Выдача справки для предоставления в таможенные органы РФ о наличии корреспондентских счетов АО «Евразийский банк» в банках-корреспондентах (с учетом НДС)
- Выдача дубликатов банковско-финансовых документов (с учетом НДС)
- Предоставление дубликата выписки/приложения, а также оборотной ведомости по счету (с учетом НДС)
2) 50% скидки на платежи/переводы в тенге до 17.00 ч. от стоимости утвержденных тарифов Банка. </t>
    </r>
    <r>
      <rPr>
        <i/>
        <sz val="10"/>
        <color theme="1"/>
        <rFont val="Times New Roman"/>
        <family val="1"/>
        <charset val="204"/>
      </rPr>
      <t xml:space="preserve">Только на переводы через систему ДБО. 
</t>
    </r>
    <r>
      <rPr>
        <sz val="10"/>
        <color theme="1"/>
        <rFont val="Times New Roman"/>
        <family val="1"/>
        <charset val="204"/>
      </rPr>
      <t xml:space="preserve">3) 50% скидки на платежи/переводы в иностранной валюте до 16.00 ч. от стоимости утвержденных тарифов Банка. </t>
    </r>
    <r>
      <rPr>
        <i/>
        <sz val="10"/>
        <color theme="1"/>
        <rFont val="Times New Roman"/>
        <family val="1"/>
        <charset val="204"/>
      </rPr>
      <t>Только на переводы через систему ДБО. На гарантированные платежи в иностранной валюте (GOUR) скидка не распространяется.</t>
    </r>
  </si>
  <si>
    <r>
      <rPr>
        <vertAlign val="superscript"/>
        <sz val="10"/>
        <color theme="1"/>
        <rFont val="Times New Roman"/>
        <family val="1"/>
        <charset val="204"/>
      </rPr>
      <t xml:space="preserve">6 </t>
    </r>
    <r>
      <rPr>
        <sz val="10"/>
        <color theme="1"/>
        <rFont val="Times New Roman"/>
        <family val="1"/>
        <charset val="204"/>
      </rPr>
      <t xml:space="preserve">1) В условия включены на бесплатной основе:
- Открытие банковских счетов (за исключением Эскроу-счетов)
- Ведение банковских счетов в национальной/иностранной валюте
- Подключение к системе ДБО (с учетом НДС) - с использованием Mobil Pass** (на каждого пользователя) (с учетом НДС)
- Абонентская плата за обслуживание в системе ДБО (с учетом НДС)
- Выдача информационных справок и писем (о наличии банковских счетов (в том числе о реквизитах Банка), картотека №2, о движении денег и подтверждении остатков на счетах и прочие) в течение 3-х рабочих дней (с учетом НДС)
- Выдача тендерных справок в течение 3 (трех) рабочих дней (с учетом НДС)
- Выдача справки для предоставления в таможенные органы РФ о наличии корреспондентских счетов АО «Евразийский банк» в банках-корреспондентах (с учетом НДС)
- Выдача дубликатов банковско-финансовых документов (с учетом НДС)
- Предоставление дубликата выписки/приложения, а также оборотной ведомости по счету (с учетом НДС)
- Консультационные услуги по вопросам открытия счетов за пределами и внутри РК (в зависимости от временных затрат по проведенным консультациям) (с учетом НДС) </t>
    </r>
  </si>
  <si>
    <t>1.1.10.</t>
  </si>
  <si>
    <t>1.1.11.</t>
  </si>
  <si>
    <t>1.1.12.</t>
  </si>
  <si>
    <t>1.1.13.</t>
  </si>
  <si>
    <t>1.1.14.</t>
  </si>
  <si>
    <t>До 200 млн. / Свыше 200 млн.
28 253 / 29 247</t>
  </si>
  <si>
    <r>
      <rPr>
        <vertAlign val="superscript"/>
        <sz val="12"/>
        <rFont val="Times New Roman"/>
        <family val="1"/>
        <charset val="204"/>
      </rPr>
      <t>20</t>
    </r>
    <r>
      <rPr>
        <sz val="12"/>
        <rFont val="Times New Roman"/>
        <family val="1"/>
        <charset val="204"/>
      </rPr>
      <t xml:space="preserve"> Данный тариф применяется к карточному продукту Repayments Cards.</t>
    </r>
  </si>
  <si>
    <r>
      <rPr>
        <vertAlign val="superscript"/>
        <sz val="12"/>
        <rFont val="Times New Roman"/>
        <family val="1"/>
        <charset val="204"/>
      </rPr>
      <t>19</t>
    </r>
    <r>
      <rPr>
        <sz val="12"/>
        <rFont val="Times New Roman"/>
        <family val="1"/>
        <charset val="204"/>
      </rPr>
      <t xml:space="preserve"> Все пороговые значения, указанные в тенге, применяются также для эквивалентных сумм в иностранной валюте. </t>
    </r>
  </si>
  <si>
    <r>
      <rPr>
        <vertAlign val="superscript"/>
        <sz val="12"/>
        <rFont val="Times New Roman"/>
        <family val="1"/>
        <charset val="204"/>
      </rPr>
      <t xml:space="preserve">18 </t>
    </r>
    <r>
      <rPr>
        <sz val="12"/>
        <rFont val="Times New Roman"/>
        <family val="1"/>
        <charset val="204"/>
      </rPr>
      <t>запрещены: платежи и (или) переводы денег в пользу электронного казино и интернет-казино, а также платежи и (или) переводы денег физическими лицами, не достигшими возраста двадцати одного года, в пользу организатора игорного бизнеса, в том числе получение денег от указанных категорий лиц</t>
    </r>
  </si>
  <si>
    <r>
      <t xml:space="preserve">15 </t>
    </r>
    <r>
      <rPr>
        <sz val="12"/>
        <rFont val="Times New Roman"/>
        <family val="1"/>
        <charset val="204"/>
      </rPr>
      <t>сноска исключена</t>
    </r>
  </si>
  <si>
    <r>
      <rPr>
        <vertAlign val="superscript"/>
        <sz val="12"/>
        <rFont val="Times New Roman"/>
        <family val="1"/>
        <charset val="204"/>
      </rPr>
      <t>12</t>
    </r>
    <r>
      <rPr>
        <sz val="12"/>
        <rFont val="Times New Roman"/>
        <family val="1"/>
        <charset val="204"/>
      </rPr>
      <t xml:space="preserve"> пакет: бесплатно одна дополнительная карта Visa Gold/Mastercard World, страховой сертификат на основного держателя и консьерж-сервис для держателя основной карты</t>
    </r>
  </si>
  <si>
    <r>
      <rPr>
        <vertAlign val="superscript"/>
        <sz val="12"/>
        <rFont val="Times New Roman"/>
        <family val="1"/>
        <charset val="204"/>
      </rPr>
      <t xml:space="preserve">11 </t>
    </r>
    <r>
      <rPr>
        <sz val="12"/>
        <rFont val="Times New Roman"/>
        <family val="1"/>
        <charset val="204"/>
      </rPr>
      <t>Эко карта переименована на Экокарта.</t>
    </r>
  </si>
  <si>
    <r>
      <rPr>
        <vertAlign val="superscript"/>
        <sz val="12"/>
        <rFont val="Times New Roman"/>
        <family val="1"/>
        <charset val="204"/>
      </rPr>
      <t xml:space="preserve">10 </t>
    </r>
    <r>
      <rPr>
        <sz val="12"/>
        <rFont val="Times New Roman"/>
        <family val="1"/>
        <charset val="204"/>
      </rPr>
      <t xml:space="preserve">счет для зачисления пенсий с НАО «Правительство для граждан» переведен на Пакет «Gold» New_salary, а затем на Пакет «Gold» Стандартной карты. В настоящее время он переименован на Стандартную карту.  </t>
    </r>
  </si>
  <si>
    <r>
      <rPr>
        <vertAlign val="superscript"/>
        <sz val="12"/>
        <rFont val="Times New Roman"/>
        <family val="1"/>
        <charset val="204"/>
      </rPr>
      <t>9</t>
    </r>
    <r>
      <rPr>
        <sz val="12"/>
        <rFont val="Times New Roman"/>
        <family val="1"/>
        <charset val="204"/>
      </rPr>
      <t xml:space="preserve"> New_salary переименовано на Стандартную карту. Стандартная карта разделена на: Стандартную карту, Премиальную карту, Люкс карту (в зависимости от типа карты).</t>
    </r>
  </si>
  <si>
    <r>
      <rPr>
        <vertAlign val="superscript"/>
        <sz val="12"/>
        <rFont val="Times New Roman"/>
        <family val="1"/>
        <charset val="204"/>
      </rPr>
      <t>8</t>
    </r>
    <r>
      <rPr>
        <sz val="12"/>
        <rFont val="Times New Roman"/>
        <family val="1"/>
        <charset val="204"/>
      </rPr>
      <t xml:space="preserve"> Зарплатная Smartcard руководителя переименована на Зарплатная карта (для руководителя), продукт включает страховой сертификат на основного держателя и консьерж-сервис для держателя основной карты.</t>
    </r>
  </si>
  <si>
    <r>
      <rPr>
        <vertAlign val="superscript"/>
        <sz val="12"/>
        <rFont val="Times New Roman"/>
        <family val="1"/>
        <charset val="204"/>
      </rPr>
      <t>7</t>
    </r>
    <r>
      <rPr>
        <sz val="12"/>
        <rFont val="Times New Roman"/>
        <family val="1"/>
        <charset val="204"/>
      </rPr>
      <t xml:space="preserve"> Зарплатная Smartcard сотрудника переименована на Зарплатная карта (для работника).</t>
    </r>
  </si>
  <si>
    <r>
      <rPr>
        <vertAlign val="superscript"/>
        <sz val="12"/>
        <rFont val="Times New Roman"/>
        <family val="1"/>
        <charset val="204"/>
      </rPr>
      <t>6</t>
    </r>
    <r>
      <rPr>
        <sz val="12"/>
        <rFont val="Times New Roman"/>
        <family val="1"/>
        <charset val="204"/>
      </rPr>
      <t xml:space="preserve"> продукт Карта к депозиту, Super Turbo Deposit Card, Standard (Стандарт), Cтандарт, VIP, Карта заемщика, Garant, Карта для детей, Salary 1,2,3, CashBack MotoGP Card, CashBack Turbo Card, Зарплатный пакет (Mastercard Standard/Visa Classic/Visa Gold/Mastercard Gold), Stаff new (Mastercard Standard/Visa Classic/Visa Gold/Mastercard Gold), Тариф Зарплатный (Индивидуальный 2,3) (Mastercard Standard/Visa Classic/Visa Gold/Mastercard Gold) и Тариф Зарплатный (Mastercard Standard/Visa Classic/Visa Gold/Mastercard Gold) переведен на Стандартная карта – пакет «Gold». Продукт Eurasian Diamond Card Visa Infinite, Eurasian Platinum Card (индивидуальный тариф) и Тариф Зарплатный (Индивидуальный 2) (Mastercard World Black Edition/Visa Infinite/Visa Platinum) переведен на Стандартная карта – пакет «Premium». Продукт Eurasian Platinum Card, Зарплатный пакет (Mastercard World Black Edition/Visa Infinite/Visa Platinum ), Stаff new (Mastercard World Black Edition/Visa Infinite/Visa Platinum), Тариф Зарплатный (Индивидуальный 3) и Зарплатный (Mastercard World Black Edition/Visa Infinite/Visa Platinum), Visa Infinite EURASIAN STANDART Multicurrency и Eurasian Diamond Card Visa Infinite переведен на Пакет «Premium2» New_salary. Далее руководствуйтесь информацией, указанной в сноске 5 к настоящему Примечанию.</t>
    </r>
  </si>
  <si>
    <r>
      <t xml:space="preserve">5 </t>
    </r>
    <r>
      <rPr>
        <sz val="12"/>
        <rFont val="Times New Roman"/>
        <family val="1"/>
        <charset val="204"/>
      </rPr>
      <t>Пакет «Premium», Пакет «Premium2», Пакет «Premium3», Пакет «Premium4» New_salary объеденены в Пакет «Affluent» Стандартной карты.</t>
    </r>
    <r>
      <rPr>
        <vertAlign val="superscript"/>
        <sz val="12"/>
        <rFont val="Times New Roman"/>
        <family val="1"/>
        <charset val="204"/>
      </rPr>
      <t xml:space="preserve"> </t>
    </r>
    <r>
      <rPr>
        <sz val="12"/>
        <rFont val="Times New Roman"/>
        <family val="1"/>
        <charset val="204"/>
      </rPr>
      <t xml:space="preserve">Пакет «Affluent» Стандартной карты был разделен на Премиальную карту и Люкс карту (в зависимости от типа карты).  </t>
    </r>
  </si>
  <si>
    <r>
      <rPr>
        <vertAlign val="superscript"/>
        <sz val="12"/>
        <rFont val="Times New Roman"/>
        <family val="1"/>
        <charset val="204"/>
      </rPr>
      <t xml:space="preserve">2 </t>
    </r>
    <r>
      <rPr>
        <sz val="12"/>
        <rFont val="Times New Roman"/>
        <family val="1"/>
        <charset val="204"/>
      </rPr>
      <t>данный тариф применяется индивидуально по решению руководителя Блока Карточного и платежного бизнеса</t>
    </r>
  </si>
  <si>
    <r>
      <rPr>
        <b/>
        <sz val="12"/>
        <rFont val="Times New Roman"/>
        <family val="1"/>
        <charset val="204"/>
      </rPr>
      <t>Социальная карта</t>
    </r>
    <r>
      <rPr>
        <sz val="12"/>
        <rFont val="Times New Roman"/>
        <family val="1"/>
        <charset val="204"/>
      </rPr>
      <t xml:space="preserve"> – выпускается для зачисления пособий и социальных выплат из государственного бюджета и/или Государственного фонда социального страхования. Эмиссия дополнительных карт не предусмотрена. </t>
    </r>
  </si>
  <si>
    <r>
      <rPr>
        <b/>
        <sz val="12"/>
        <rFont val="Times New Roman"/>
        <family val="1"/>
        <charset val="204"/>
      </rPr>
      <t>Зарплатная карта</t>
    </r>
    <r>
      <rPr>
        <sz val="12"/>
        <rFont val="Times New Roman"/>
        <family val="1"/>
        <charset val="204"/>
      </rPr>
      <t xml:space="preserve"> –  продукт, который выпускается для работников зарплатных организаций, обслуживающихся в Банке в рамках зарплатного проекта. Ежемесячная комиссия за обслуживание карты начисляется и списывается Банком в последний день календарного месяца. </t>
    </r>
  </si>
  <si>
    <t>до 3 млн. тенге включительно в течение календарного месяца – 0% от суммы; 
свыше 3 млн. тенге в течение календарного месяца – 0,95% от суммы (min 200 тенге)</t>
  </si>
  <si>
    <t>Кредитные средства, зачисленные на счет – 0%.
Прочие средства: до 3 млн. тенге включительно в течение календарного месяца – 0% от суммы; 
свыше 3 млн. тенге в течение календарного месяца – 0,95% от суммы (min 200 тенге)</t>
  </si>
  <si>
    <t>до 5 млн. тенге включительно в течение календарного месяца – 0% от суммы; 
свыше 5 млн. тенге в течение календарного месяца – 0,95% от суммы (min 200 тенге)</t>
  </si>
  <si>
    <t>до 4 млн. тенге включительно в течение календарного месяца – 0% от суммы; 
свыше 4 млн. тенге в течение календарного месяца – 0,95% от суммы (min 200 тенге)</t>
  </si>
  <si>
    <r>
      <t>Кредитные средства, зачисленные на счет – 0%</t>
    </r>
    <r>
      <rPr>
        <vertAlign val="superscript"/>
        <sz val="12"/>
        <rFont val="Times New Roman"/>
        <family val="1"/>
        <charset val="204"/>
      </rPr>
      <t>20</t>
    </r>
    <r>
      <rPr>
        <sz val="12"/>
        <rFont val="Times New Roman"/>
        <family val="1"/>
        <charset val="204"/>
      </rPr>
      <t>.
Прочие средства: до 3 млн. тенге включительно в течение календарного месяца – 0% от суммы; 
свыше 3 млн. тенге в течение календарного месяца – 0,95% от суммы (min 200 тенге)</t>
    </r>
  </si>
  <si>
    <r>
      <t xml:space="preserve"> - в сети Банка</t>
    </r>
    <r>
      <rPr>
        <vertAlign val="superscript"/>
        <sz val="12"/>
        <rFont val="Times New Roman"/>
        <family val="1"/>
        <charset val="204"/>
      </rPr>
      <t>19</t>
    </r>
  </si>
  <si>
    <r>
      <rPr>
        <sz val="12"/>
        <rFont val="Times New Roman"/>
        <family val="1"/>
        <charset val="204"/>
      </rPr>
      <t xml:space="preserve"> - в сети других банков второго уровня Республики Казахстан</t>
    </r>
    <r>
      <rPr>
        <vertAlign val="superscript"/>
        <sz val="12"/>
        <rFont val="Times New Roman"/>
        <family val="1"/>
        <charset val="204"/>
      </rPr>
      <t>13</t>
    </r>
  </si>
  <si>
    <t>до 300 000 тенге включительно в течение календарного месяца – 0% от суммы; 
свыше 300 000 тенге в течение календарного месяца – 0,95% от суммы (min 200 тенге)</t>
  </si>
  <si>
    <t>до 1 млн. тенге включительно в течение календарного месяца – 0% от суммы; свыше 1 млн. тенге в течение календарного месяца – 0,95% от суммы (min 200 тенге)</t>
  </si>
  <si>
    <t>0,95% от суммы 
(min 200 тенге)</t>
  </si>
  <si>
    <t>до 50 000 тенге включительно в течение календарного месяца – 0% от суммы;
свыше 50 000 тенге в течение календарного месяца – 0,95% от суммы (min 200 тенге)</t>
  </si>
  <si>
    <t>до 1 млн. тенге включительно в течение календарного месяца – 0% от суммы;
свыше 1 млн. тенге в течение календарного месяца – 0,95% от суммы (min 200 тенге)</t>
  </si>
  <si>
    <t>до 300 000 тенге включительно в течение календарного месяца – 0% от суммы;
свыше 300 000 тенге в течение календарного месяца – 0,95% от суммы (min 200 тенге)</t>
  </si>
  <si>
    <t>до 150 000 тенге включительно в течение календарного месяца – 0% от суммы;
свыше 150 000 тенге в течение календарного месяца – 0,95% от суммы (min 200 тенге)</t>
  </si>
  <si>
    <t>до 50 000 тенге включительно в течение календарного месяца – 0% от суммы; свыше 50 000 тенге в течение календарного месяца – 0,95% от суммы (min 200 тенге)</t>
  </si>
  <si>
    <r>
      <t xml:space="preserve"> - на карту клиента другого банка (в т.ч. по номеру телефона)</t>
    </r>
    <r>
      <rPr>
        <vertAlign val="superscript"/>
        <sz val="12"/>
        <rFont val="Times New Roman"/>
        <family val="1"/>
        <charset val="204"/>
      </rPr>
      <t>19</t>
    </r>
  </si>
  <si>
    <r>
      <t>Перевод денег с карты на карту</t>
    </r>
    <r>
      <rPr>
        <vertAlign val="superscript"/>
        <sz val="12"/>
        <rFont val="Times New Roman"/>
        <family val="1"/>
        <charset val="204"/>
      </rPr>
      <t>18</t>
    </r>
    <r>
      <rPr>
        <sz val="12"/>
        <rFont val="Times New Roman"/>
        <family val="1"/>
        <charset val="204"/>
      </rPr>
      <t xml:space="preserve"> </t>
    </r>
  </si>
  <si>
    <t>Комиссия за ведение счета, по которому отсутствуют расходные операции более одного года (удерживается один раз в календарный месяц)</t>
  </si>
  <si>
    <t>со второго года 2 000 тенге</t>
  </si>
  <si>
    <t>Ежегодная оплата</t>
  </si>
  <si>
    <t>4 000 тенге (вне пакета)</t>
  </si>
  <si>
    <t xml:space="preserve"> - по дополнительной карте</t>
  </si>
  <si>
    <t xml:space="preserve"> 4 000 тенге/0 тенге, если сумма депозита была не менее 5 млн.тенге или эквивалент в валюте в течение последовательных 30 календарных дней/0 тенге, при совокупном безналичном обороте покупок в ПТС по карте: от 300 000 тенге и более, в календарный месяц </t>
  </si>
  <si>
    <t xml:space="preserve"> 2 000 тенге/0 тенге, если сумма депозита была не менее 5 млн.тенге или эквивалент в валюте в течение последовательных 30 календарных дней/0 тенге, при совокупном безналичном обороте покупок в ПТС по карте: от 150 000 тенге и более, в календарный месяц</t>
  </si>
  <si>
    <r>
      <t xml:space="preserve"> 4 000 тенге/0 тенге</t>
    </r>
    <r>
      <rPr>
        <vertAlign val="superscript"/>
        <sz val="12"/>
        <rFont val="Times New Roman"/>
        <family val="1"/>
        <charset val="204"/>
      </rPr>
      <t>2</t>
    </r>
    <r>
      <rPr>
        <sz val="12"/>
        <rFont val="Times New Roman"/>
        <family val="1"/>
        <charset val="204"/>
      </rPr>
      <t>, если сумма депозита была не менее 5 млн.тенге или эквивалент в валюте в течение последовательных 30 календарных дней/0 тенге, при совокупном безналичном обороте покупок в ПТС по карте: от 300 000 тенге и более, в календарный месяц</t>
    </r>
  </si>
  <si>
    <r>
      <t xml:space="preserve"> 2 000 тенге/0 тенге</t>
    </r>
    <r>
      <rPr>
        <vertAlign val="superscript"/>
        <sz val="12"/>
        <rFont val="Times New Roman"/>
        <family val="1"/>
        <charset val="204"/>
      </rPr>
      <t>2</t>
    </r>
    <r>
      <rPr>
        <sz val="12"/>
        <rFont val="Times New Roman"/>
        <family val="1"/>
        <charset val="204"/>
      </rPr>
      <t>, если сумма депозита была не менее 5 млн.тенге или эквивалент в валюте в течение последовательных 30 календарных дней/0 тенге, при совокупном безналичном обороте покупок в ПТС по карте: от 150 000 тенге и более, в календарный месяц</t>
    </r>
  </si>
  <si>
    <r>
      <t xml:space="preserve"> - по основной карте</t>
    </r>
    <r>
      <rPr>
        <vertAlign val="superscript"/>
        <sz val="12"/>
        <rFont val="Times New Roman"/>
        <family val="1"/>
        <charset val="204"/>
      </rPr>
      <t>19</t>
    </r>
  </si>
  <si>
    <t>Ежемесячная оплата:</t>
  </si>
  <si>
    <t xml:space="preserve"> Mastercard World Elite/Visa Infinite</t>
  </si>
  <si>
    <r>
      <t>Mastercard World Black Edition
/Visa Signature/Visa Platinum</t>
    </r>
    <r>
      <rPr>
        <b/>
        <vertAlign val="superscript"/>
        <sz val="12"/>
        <rFont val="Times New Roman"/>
        <family val="1"/>
        <charset val="204"/>
      </rPr>
      <t>3</t>
    </r>
  </si>
  <si>
    <t>Mastercard World/Visa Gold</t>
  </si>
  <si>
    <r>
      <t>Mastercard Gold</t>
    </r>
    <r>
      <rPr>
        <b/>
        <vertAlign val="superscript"/>
        <sz val="12"/>
        <rFont val="Times New Roman"/>
        <family val="1"/>
        <charset val="204"/>
      </rPr>
      <t>3</t>
    </r>
    <r>
      <rPr>
        <b/>
        <sz val="12"/>
        <rFont val="Times New Roman"/>
        <family val="1"/>
        <charset val="204"/>
      </rPr>
      <t>/Mastercard Standard Unembossed</t>
    </r>
    <r>
      <rPr>
        <b/>
        <vertAlign val="superscript"/>
        <sz val="12"/>
        <rFont val="Times New Roman"/>
        <family val="1"/>
        <charset val="204"/>
      </rPr>
      <t>3</t>
    </r>
    <r>
      <rPr>
        <b/>
        <sz val="12"/>
        <rFont val="Times New Roman"/>
        <family val="1"/>
        <charset val="204"/>
      </rPr>
      <t>/Mastercard World/Visa Classic Unembossed</t>
    </r>
    <r>
      <rPr>
        <b/>
        <vertAlign val="superscript"/>
        <sz val="12"/>
        <rFont val="Times New Roman"/>
        <family val="1"/>
        <charset val="204"/>
      </rPr>
      <t>3</t>
    </r>
    <r>
      <rPr>
        <b/>
        <sz val="12"/>
        <rFont val="Times New Roman"/>
        <family val="1"/>
        <charset val="204"/>
      </rPr>
      <t>/Visa Electron</t>
    </r>
    <r>
      <rPr>
        <b/>
        <vertAlign val="superscript"/>
        <sz val="12"/>
        <rFont val="Times New Roman"/>
        <family val="1"/>
        <charset val="204"/>
      </rPr>
      <t>3</t>
    </r>
    <r>
      <rPr>
        <b/>
        <sz val="12"/>
        <rFont val="Times New Roman"/>
        <family val="1"/>
        <charset val="204"/>
      </rPr>
      <t>/Visa Gold</t>
    </r>
  </si>
  <si>
    <r>
      <t>Зарплатная карта (для руководителя)</t>
    </r>
    <r>
      <rPr>
        <b/>
        <vertAlign val="superscript"/>
        <sz val="12"/>
        <rFont val="Times New Roman"/>
        <family val="1"/>
        <charset val="204"/>
      </rPr>
      <t xml:space="preserve">8, 17 </t>
    </r>
  </si>
  <si>
    <r>
      <t>Зарплатная карта (для работника)</t>
    </r>
    <r>
      <rPr>
        <b/>
        <vertAlign val="superscript"/>
        <sz val="12"/>
        <rFont val="Times New Roman"/>
        <family val="1"/>
        <charset val="204"/>
      </rPr>
      <t>7</t>
    </r>
    <r>
      <rPr>
        <b/>
        <sz val="12"/>
        <rFont val="Times New Roman"/>
        <family val="1"/>
        <charset val="204"/>
      </rPr>
      <t xml:space="preserve"> </t>
    </r>
  </si>
  <si>
    <r>
      <t>Mastercard Gold</t>
    </r>
    <r>
      <rPr>
        <b/>
        <vertAlign val="superscript"/>
        <sz val="12"/>
        <rFont val="Times New Roman"/>
        <family val="1"/>
        <charset val="204"/>
      </rPr>
      <t>3</t>
    </r>
    <r>
      <rPr>
        <b/>
        <sz val="12"/>
        <rFont val="Times New Roman"/>
        <family val="1"/>
        <charset val="204"/>
      </rPr>
      <t>/Mastercard World/Visa Gold</t>
    </r>
  </si>
  <si>
    <r>
      <t>Экокарта</t>
    </r>
    <r>
      <rPr>
        <b/>
        <vertAlign val="superscript"/>
        <sz val="12"/>
        <rFont val="Times New Roman"/>
        <family val="1"/>
        <charset val="204"/>
      </rPr>
      <t>11</t>
    </r>
  </si>
  <si>
    <r>
      <t>Зарплатная карта</t>
    </r>
    <r>
      <rPr>
        <b/>
        <vertAlign val="superscript"/>
        <sz val="12"/>
        <rFont val="Times New Roman"/>
        <family val="1"/>
        <charset val="204"/>
      </rPr>
      <t>6</t>
    </r>
  </si>
  <si>
    <r>
      <t>Люкс карта</t>
    </r>
    <r>
      <rPr>
        <b/>
        <vertAlign val="superscript"/>
        <sz val="12"/>
        <rFont val="Times New Roman"/>
        <family val="1"/>
        <charset val="204"/>
      </rPr>
      <t>5,6,9,12</t>
    </r>
  </si>
  <si>
    <r>
      <t>Премиальная карта</t>
    </r>
    <r>
      <rPr>
        <b/>
        <vertAlign val="superscript"/>
        <sz val="12"/>
        <rFont val="Times New Roman"/>
        <family val="1"/>
        <charset val="204"/>
      </rPr>
      <t>5,6,9,12</t>
    </r>
  </si>
  <si>
    <t>Пакет «Приват-Банкинг Visa Infinite"</t>
  </si>
  <si>
    <t xml:space="preserve">Пакет «Приват-Банкинг Mastercard World Elite» </t>
  </si>
  <si>
    <r>
      <t>Основная  карта Visa Infinite (Металлическая):
 - 30 000 тенге
0 тенге при наличии ежедневного остатка на текущих и сберегательных счетах клиента резидента РК не менее 100 000 000 тенге (эквивалент в валюте) в течение полного календарного месяца по курсу НБРК* на дату расчета</t>
    </r>
    <r>
      <rPr>
        <b/>
        <vertAlign val="superscript"/>
        <sz val="11"/>
        <color theme="1"/>
        <rFont val="Times New Roman"/>
        <family val="1"/>
        <charset val="204"/>
      </rPr>
      <t>6</t>
    </r>
    <r>
      <rPr>
        <sz val="11"/>
        <color theme="1"/>
        <rFont val="Times New Roman"/>
        <family val="1"/>
        <charset val="204"/>
      </rPr>
      <t xml:space="preserve">
Дополнительна карта Visa Infinite (Металлическая):
 -  30 000 тенге</t>
    </r>
  </si>
  <si>
    <r>
      <t>Основная  карта MC World Elite (Металлическая):
 - 30 000 тенге
0 тенге при наличии ежедневного остатка на текущих и сберегательных счетах клиента резидента РК не менее 100 000 000 тенге (эквивалент в валюте) в течение полного календарного месяца по курсу НБРК* на дату расчета</t>
    </r>
    <r>
      <rPr>
        <b/>
        <vertAlign val="superscript"/>
        <sz val="11"/>
        <color theme="1"/>
        <rFont val="Times New Roman"/>
        <family val="1"/>
        <charset val="204"/>
      </rPr>
      <t>6</t>
    </r>
    <r>
      <rPr>
        <sz val="11"/>
        <color theme="1"/>
        <rFont val="Times New Roman"/>
        <family val="1"/>
        <charset val="204"/>
      </rPr>
      <t xml:space="preserve">
Дополнительная карта MC World Elite/Visa Infinite (Металлическая):
 -  30 000 тенге</t>
    </r>
  </si>
  <si>
    <r>
      <t>Основная  карта Visa Infinite (Металлическая): - 240 000 тенге
0 тенге при наличии ежедневного остатка на текущих и сберегательных счетах клиента резидента РК не менее 100 000 000 тенге (эквивалент в валюте) в течение полного календарного месяца по курсу НБРК* на дату расчета</t>
    </r>
    <r>
      <rPr>
        <b/>
        <vertAlign val="superscript"/>
        <sz val="11"/>
        <color theme="1"/>
        <rFont val="Times New Roman"/>
        <family val="1"/>
        <charset val="204"/>
      </rPr>
      <t>6</t>
    </r>
    <r>
      <rPr>
        <sz val="11"/>
        <color theme="1"/>
        <rFont val="Times New Roman"/>
        <family val="1"/>
        <charset val="204"/>
      </rPr>
      <t xml:space="preserve">
Дополнительна карта Visa Infinite (Металлическая): - 240 000 тенге
Дополнительная карта MC World Elite (Металлическая) - 240 000 тенге</t>
    </r>
  </si>
  <si>
    <r>
      <t>Основная  карта MC World Elite (Металлическая) - 240 000 тенге
0 тенге при наличии ежедневного остатка на текущих и сберегательных счетах клиента резидента РК не менее 100 000 000 тенге (эквивалент в валюте) в течение полного календарного месяца по курсу НБРК* на дату расчета</t>
    </r>
    <r>
      <rPr>
        <b/>
        <vertAlign val="superscript"/>
        <sz val="11"/>
        <color theme="1"/>
        <rFont val="Times New Roman"/>
        <family val="1"/>
        <charset val="204"/>
      </rPr>
      <t>6</t>
    </r>
    <r>
      <rPr>
        <sz val="11"/>
        <color theme="1"/>
        <rFont val="Times New Roman"/>
        <family val="1"/>
        <charset val="204"/>
      </rPr>
      <t xml:space="preserve">
Дополнительная карта MC World Elite (Металлическая) - 240 000 тенге
Дополнительная карта Visa Infinite (Металлическая) - 240 000 тенге</t>
    </r>
  </si>
  <si>
    <t>0% от суммы
с зачислением на счет в долларах США, принимаемых в купюрах, выпущенных до 2013 (старого образца) года -5% от суммы операции</t>
  </si>
  <si>
    <r>
      <t xml:space="preserve">до 500 000 тенге/эквивалент в валюте включительно в течении календарного месяца - 0 тенге;
свыше 500 000 тенге/эквивалент в валюте в течении календарного месяца - 1% от суммы, мин. 300 тенге </t>
    </r>
    <r>
      <rPr>
        <vertAlign val="superscript"/>
        <sz val="11"/>
        <color theme="1"/>
        <rFont val="Times New Roman"/>
        <family val="1"/>
        <charset val="204"/>
      </rPr>
      <t>2</t>
    </r>
  </si>
  <si>
    <r>
      <t xml:space="preserve"> - до 5 млн. тенге/эквивалент в валюте включительно в течении календарного месяца – 0 тенге;  
- свыше 5 млн тенге/эквивалент в валюте в течении календарного месяца - 1% от суммы </t>
    </r>
    <r>
      <rPr>
        <vertAlign val="superscript"/>
        <sz val="11"/>
        <color theme="1"/>
        <rFont val="Times New Roman"/>
        <family val="1"/>
        <charset val="204"/>
      </rPr>
      <t>2</t>
    </r>
  </si>
  <si>
    <r>
      <t xml:space="preserve"> - в сети других банков второго уровня Республики Казахстан</t>
    </r>
    <r>
      <rPr>
        <vertAlign val="superscript"/>
        <sz val="12"/>
        <rFont val="Times New Roman"/>
        <family val="1"/>
        <charset val="204"/>
      </rPr>
      <t>5</t>
    </r>
  </si>
  <si>
    <r>
      <t xml:space="preserve"> - до 2 млн. тенге/эквивалент в валюте включительно в течении календарного месяца – 0 тенге;
 - свыше 2 млн. тенге/эквивалент в валюте включительно в течении календарного месяца – 1% от суммы </t>
    </r>
    <r>
      <rPr>
        <vertAlign val="superscript"/>
        <sz val="11"/>
        <color theme="1"/>
        <rFont val="Times New Roman"/>
        <family val="1"/>
        <charset val="204"/>
      </rPr>
      <t>2</t>
    </r>
  </si>
  <si>
    <r>
      <t xml:space="preserve"> - в сети других банков за пределами Республики Казахстан</t>
    </r>
    <r>
      <rPr>
        <vertAlign val="superscript"/>
        <sz val="12"/>
        <rFont val="Times New Roman"/>
        <family val="1"/>
        <charset val="204"/>
      </rPr>
      <t>5</t>
    </r>
  </si>
  <si>
    <r>
      <t xml:space="preserve"> - до 20 млн. тенге/эквивалент в валюте включительно в течении календарного месяца – 0 тенге
 - свыше 20 млн. тенге/эквивалент в валюте включительно в течении календарного месяца – 1,5% от суммы </t>
    </r>
    <r>
      <rPr>
        <vertAlign val="superscript"/>
        <sz val="11"/>
        <color theme="1"/>
        <rFont val="Times New Roman"/>
        <family val="1"/>
        <charset val="204"/>
      </rPr>
      <t>2</t>
    </r>
  </si>
  <si>
    <r>
      <t xml:space="preserve"> - до 10 млн. тенге/эквивалент в другой валюте включительно в течении календарного месяца – 0 тенге; 
 - свыше 10 млн. тенге/эквивалент в другой валюте  в течении календарного месяца – 1% от суммы  мин. 300 тг.</t>
    </r>
    <r>
      <rPr>
        <vertAlign val="superscript"/>
        <sz val="11"/>
        <color theme="1"/>
        <rFont val="Times New Roman"/>
        <family val="1"/>
        <charset val="204"/>
      </rPr>
      <t>2</t>
    </r>
  </si>
  <si>
    <r>
      <t>Выписка по счету</t>
    </r>
    <r>
      <rPr>
        <b/>
        <vertAlign val="superscript"/>
        <sz val="11"/>
        <color theme="1"/>
        <rFont val="Times New Roman"/>
        <family val="1"/>
        <charset val="204"/>
      </rPr>
      <t>3</t>
    </r>
    <r>
      <rPr>
        <b/>
        <sz val="11"/>
        <color theme="1"/>
        <rFont val="Times New Roman"/>
        <family val="1"/>
        <charset val="204"/>
      </rPr>
      <t xml:space="preserve">: </t>
    </r>
  </si>
  <si>
    <r>
      <t>Предоставление информации о движении по счету</t>
    </r>
    <r>
      <rPr>
        <b/>
        <vertAlign val="superscript"/>
        <sz val="11"/>
        <color theme="1"/>
        <rFont val="Times New Roman"/>
        <family val="1"/>
        <charset val="204"/>
      </rPr>
      <t>3</t>
    </r>
    <r>
      <rPr>
        <b/>
        <sz val="11"/>
        <color theme="1"/>
        <rFont val="Times New Roman"/>
        <family val="1"/>
        <charset val="204"/>
      </rPr>
      <t xml:space="preserve">: </t>
    </r>
  </si>
  <si>
    <r>
      <t xml:space="preserve"> - смена PIN-кода</t>
    </r>
    <r>
      <rPr>
        <vertAlign val="superscript"/>
        <sz val="11"/>
        <color theme="1"/>
        <rFont val="Times New Roman"/>
        <family val="1"/>
        <charset val="204"/>
      </rPr>
      <t>4</t>
    </r>
  </si>
  <si>
    <r>
      <rPr>
        <b/>
        <sz val="12"/>
        <rFont val="Times New Roman"/>
        <family val="1"/>
        <charset val="204"/>
      </rPr>
      <t>Бизнес-залы</t>
    </r>
    <r>
      <rPr>
        <sz val="12"/>
        <rFont val="Times New Roman"/>
        <family val="1"/>
        <charset val="204"/>
      </rPr>
      <t xml:space="preserve"> – бесплатный доступ в бизнес-залы в аэропортах по всему миру (по программам Lounge Key и DragonPass) предоставляется при наличии карты премиального сегмента. Для держателей карт Mastercard World Elite и Visa Infinite (при условии выполнения оборотов по карте) визиты предоставляются без ограничений. Для держателей карт Mastercard World Black Edition и Visa Signature (при условии выполнения оборотов по карте) предоставляется 10 посещений в год. Стоимость доступа для сопровождающего/при превышении лимита по посещениям по картам Mastercard World Black Edition и Visa Signature – 32$ (за одного посетителя, за один визит). Подробнее об услуге: по картам Visa – https://www.visa.com.kz/ru_KZ/pay-with-visa/promotions/airport-lounge-access.html, по картам Mastercard – https://www.loungekey.com/ru </t>
    </r>
  </si>
  <si>
    <r>
      <rPr>
        <b/>
        <sz val="12"/>
        <rFont val="Times New Roman"/>
        <family val="1"/>
        <charset val="204"/>
      </rPr>
      <t>СМП 2.0.</t>
    </r>
    <r>
      <rPr>
        <sz val="12"/>
        <rFont val="Times New Roman"/>
        <family val="1"/>
        <charset val="204"/>
      </rPr>
      <t xml:space="preserve"> – Система мгновенных платежей, предназначенная для быстрого проведения межбанковских переводов и платежей в режиме 24/7 по номеру телефона на карту клиента внутри Казахстана (Jusan Bank, Казпочта, Bereke Bank, ForteBank, Банк ЦентрКредит, Банк Фридом Финанс Казахстан, Банк RBK, Личная касса (Aitu wallet), Altyn Bank, Нурбанк и HomeCreditBank).</t>
    </r>
  </si>
  <si>
    <t xml:space="preserve"> 4 000 тенге/0 тенге, если сумма депозита была не менее 30 млн. тенге или эквивалент в валюте для городов Алматы и Астана и 20 млн. тенге или эквивалент в валюте для других городов Республики Казахстан в течение последовательных 30 календарных дней (по основной карте)</t>
  </si>
  <si>
    <t>Перевыпуск карты:</t>
  </si>
  <si>
    <t>Запрос баланса с помощью банкомата</t>
  </si>
  <si>
    <r>
      <t>Возмещение расходов по предоставлению информации о проведенных операциях посредством банкоматов, в т.ч. видеозаписи</t>
    </r>
    <r>
      <rPr>
        <vertAlign val="superscript"/>
        <sz val="12"/>
        <rFont val="Times New Roman"/>
        <family val="1"/>
        <charset val="204"/>
      </rPr>
      <t>1</t>
    </r>
  </si>
  <si>
    <r>
      <rPr>
        <b/>
        <sz val="12"/>
        <color theme="1"/>
        <rFont val="Times New Roman"/>
        <family val="1"/>
        <charset val="204"/>
      </rPr>
      <t>СМП 2.0.</t>
    </r>
    <r>
      <rPr>
        <sz val="12"/>
        <color theme="1"/>
        <rFont val="Times New Roman"/>
        <family val="1"/>
        <charset val="204"/>
      </rPr>
      <t xml:space="preserve"> –  Система мгновенных платежей, предназначенная для быстрого проведения межбанковских переводов и платежей в режиме 24/7 по номеру телефона на карту клиента внутри Казахстана (Jusan Bank, Казпочта, Bereke Bank, ForteBank, Банк ЦентрКредит, Банк Фридом Финанс Казахстан, Банк RBK, Личная касса (Aitu wallet), Altyn Bank, Нурбанк и HomeCreditBank).</t>
    </r>
  </si>
  <si>
    <r>
      <rPr>
        <b/>
        <sz val="12"/>
        <rFont val="Times New Roman"/>
        <family val="1"/>
        <charset val="204"/>
      </rPr>
      <t>Affluent</t>
    </r>
    <r>
      <rPr>
        <sz val="12"/>
        <rFont val="Times New Roman"/>
        <family val="1"/>
        <charset val="204"/>
      </rPr>
      <t xml:space="preserve"> –  продукт, который выпускается для клиентов категории Affluent. В случае, если в текущем месяце сумма на депозите от 30 млн. тенге или эквивалент в валюте и более для городов Алматы и Астана и 20 млн. тенге или эквивалент в валюте и более для других городов Республики Казахстан, находилась на счете менее 30 последовательных календарных дней, то Банк в текущем месяце начисляет и списывает ежемесячную комиссию за обслуживание карты. Ежемесячная комиссия за обслуживание карты начисляется и списывается Банком в последний календарный день календарного месяца. Для одного открытого депозита предусмотрена только 1 карта на льготных условиях. Изменение размера ежемесячной комиссии за обслуживание карты производится в течение 10 рабочих дней с момента обращения клиента в отделение/филиал Банка с заявлением на изменение условий обслуживания. Льготные условия предоставляются с даты исполнения заявления клиента. В случае, если клиентом не соблюдены следующие условия: сумма депозита от 30 млн. тенге или эквивалент в валюте для городов Алматы и Астана и 20 млн. тенге или эквивалент в валюте для других городов Республики Казахстан в течение последовательных 30 календарных дней, то льготное условие по ежемесячному обслуживанию карты прекращает свое действие. В случае пополнения депозита до 30 млн. тенге или эквивалент в валюте и более, для городов Алматы и Астана и 20 млн. тенге или эквивалент в валюте для других городов Республики Казахстан для возобновления льготных условий, клиенту необходимо  повторно обратиться в отделение/филиал Банка с заявлением на изменение условий обслуживания.</t>
    </r>
  </si>
  <si>
    <t xml:space="preserve"> - посредством СДБО «Smartbank»</t>
  </si>
  <si>
    <r>
      <rPr>
        <b/>
        <sz val="12"/>
        <color theme="1"/>
        <rFont val="Times New Roman"/>
        <family val="1"/>
        <charset val="204"/>
      </rPr>
      <t>СМП 2.0.</t>
    </r>
    <r>
      <rPr>
        <sz val="12"/>
        <color theme="1"/>
        <rFont val="Times New Roman"/>
        <family val="1"/>
        <charset val="204"/>
      </rPr>
      <t xml:space="preserve"> – Система мгновенных платежей, предназначенная для быстрого проведения межбанковских переводов и платежей в режиме 24/7 по номеру телефона на карту клиента внутри Казахстана (Jusan Bank, Казпочта, Bereke Bank, ForteBank, Банк ЦентрКредит, Банк Фридом Финанс Казахстан, Банк RBK, Личная касса (Aitu wallet), Altyn Bank, Нурбанк и HomeCreditBank).</t>
    </r>
  </si>
  <si>
    <r>
      <rPr>
        <vertAlign val="superscript"/>
        <sz val="12"/>
        <rFont val="Times New Roman"/>
        <family val="1"/>
        <charset val="204"/>
      </rPr>
      <t xml:space="preserve">7 </t>
    </r>
    <r>
      <rPr>
        <sz val="12"/>
        <rFont val="Times New Roman"/>
        <family val="1"/>
        <charset val="204"/>
      </rPr>
      <t>пакет «Premium Individual»: предоставляется по решению руководителя Блока Карточного и платежного бизнеса, включает комплект из страхового сертификата на основного держателя и одну дополнительную карту Visa Gold/MasterСard World – 0 тенге</t>
    </r>
  </si>
  <si>
    <t>Запрос баланса с помощью банкомата Банка</t>
  </si>
  <si>
    <r>
      <t>Предоставление информации о проведенных операциях по платежным карточкам других банков посредством банкоматов, в т.ч. видеозаписи</t>
    </r>
    <r>
      <rPr>
        <b/>
        <vertAlign val="superscript"/>
        <sz val="12"/>
        <rFont val="Times New Roman"/>
        <family val="1"/>
        <charset val="204"/>
      </rPr>
      <t>1</t>
    </r>
  </si>
  <si>
    <t>4.4.1.</t>
  </si>
  <si>
    <t>4.4.2.</t>
  </si>
  <si>
    <t>4.5.3.</t>
  </si>
  <si>
    <t>Комиссия за предоставление выписки по счету (с учетом НДС)</t>
  </si>
  <si>
    <t>30 000 тенге</t>
  </si>
  <si>
    <t>45 000 тенге</t>
  </si>
  <si>
    <t>50 000 тенге</t>
  </si>
  <si>
    <t>90 000 тенге</t>
  </si>
  <si>
    <t>1 000 тене</t>
  </si>
  <si>
    <t>14 000 тенге</t>
  </si>
  <si>
    <t>65 000 тенге</t>
  </si>
  <si>
    <t>120 000 тенге</t>
  </si>
  <si>
    <t>17 000 тенге</t>
  </si>
  <si>
    <t>80 000 тенге</t>
  </si>
  <si>
    <t>150 000 тенге</t>
  </si>
  <si>
    <t>190 000 тенге</t>
  </si>
  <si>
    <t>60 000 тенге</t>
  </si>
  <si>
    <r>
      <t>Visa Infinite (Металлическая) 
Пакет: 
1. Бесплатно две дополнительные карты:</t>
    </r>
    <r>
      <rPr>
        <b/>
        <strike/>
        <sz val="11"/>
        <rFont val="Times New Roman"/>
        <family val="1"/>
        <charset val="204"/>
      </rPr>
      <t xml:space="preserve">
</t>
    </r>
    <r>
      <rPr>
        <b/>
        <sz val="11"/>
        <rFont val="Times New Roman"/>
        <family val="1"/>
        <charset val="204"/>
      </rPr>
      <t xml:space="preserve"> - Visa Platinum/ Signature/ Infinite (пластиковая карта)</t>
    </r>
    <r>
      <rPr>
        <b/>
        <strike/>
        <sz val="11"/>
        <rFont val="Times New Roman"/>
        <family val="1"/>
        <charset val="204"/>
      </rPr>
      <t xml:space="preserve">
</t>
    </r>
    <r>
      <rPr>
        <b/>
        <sz val="11"/>
        <rFont val="Times New Roman"/>
        <family val="1"/>
        <charset val="204"/>
      </rPr>
      <t>2. Сертификат страхования  на основного держателя; 
3. Консьерж-сервис для держателя основной карты.</t>
    </r>
  </si>
  <si>
    <r>
      <t xml:space="preserve">Банк </t>
    </r>
    <r>
      <rPr>
        <sz val="12"/>
        <rFont val="Times New Roman"/>
        <family val="1"/>
        <charset val="204"/>
      </rPr>
      <t>- "Евразийский Банк"</t>
    </r>
  </si>
  <si>
    <r>
      <t xml:space="preserve">НБРК </t>
    </r>
    <r>
      <rPr>
        <sz val="12"/>
        <rFont val="Times New Roman"/>
        <family val="1"/>
        <charset val="204"/>
      </rPr>
      <t>- Национальный Банк Республики Казахстан</t>
    </r>
  </si>
  <si>
    <t xml:space="preserve"> С зачислением на текущий/сберегательный счет - 0 тенге,
С зачислением на текущий/сберегательный счет в российских рублях- 5% от суммы операции,
С зачислением на текущий/сберегательный счет в долларах США, принимаемых в купюрах, выпущенных до 2013 года (старого образца) -5% от суммы операции,
Без зачисления на счет - 1% от суммы операции, min. 1 000 тенге</t>
  </si>
  <si>
    <t>Обслуживание счетов основного Клиента и 1-го члена семьи, а так же бесплатный выпуск и  годовое обслуживание 2-х премиальных пластиковых карт Visa/Mastercard.</t>
  </si>
  <si>
    <t xml:space="preserve">Обслуживание счетов основного Клиента и 3-х членов семьи, а так же бесплатный выпуск и годовое обслуживание 4-х премиальных пластиковых карт Visa/Mastercard.      </t>
  </si>
  <si>
    <r>
      <t>для Клиентов</t>
    </r>
    <r>
      <rPr>
        <vertAlign val="superscript"/>
        <sz val="12"/>
        <rFont val="Times New Roman"/>
        <family val="1"/>
        <charset val="204"/>
      </rPr>
      <t>1</t>
    </r>
    <r>
      <rPr>
        <sz val="12"/>
        <rFont val="Times New Roman"/>
        <family val="1"/>
        <charset val="204"/>
      </rPr>
      <t>, которые совместно с членами их семей разместили в Банке деньги на текущих и сберегательных счетах на общую сумму от 300 000 000 тенге (эвивалент в валюте)</t>
    </r>
  </si>
  <si>
    <t xml:space="preserve">Обслуживание счетов основного Клиента и 5-ти членов семьи, а так же бесплатный выпуск и годовое обслуживание 6-ти премиальных пластиковых карт Visa/Mastercard.      </t>
  </si>
  <si>
    <r>
      <t>для Клиентов</t>
    </r>
    <r>
      <rPr>
        <vertAlign val="superscript"/>
        <sz val="12"/>
        <rFont val="Times New Roman"/>
        <family val="1"/>
        <charset val="204"/>
      </rPr>
      <t>1</t>
    </r>
    <r>
      <rPr>
        <sz val="12"/>
        <rFont val="Times New Roman"/>
        <family val="1"/>
        <charset val="204"/>
      </rPr>
      <t xml:space="preserve"> с членами их семей без поддержания требуемого остатка денежных средств по г. Алматы и Астаны</t>
    </r>
  </si>
  <si>
    <r>
      <t xml:space="preserve">  200 000 тенге в год</t>
    </r>
    <r>
      <rPr>
        <vertAlign val="superscript"/>
        <sz val="12"/>
        <rFont val="Times New Roman"/>
        <family val="1"/>
        <charset val="204"/>
      </rPr>
      <t xml:space="preserve"> 2 </t>
    </r>
    <r>
      <rPr>
        <sz val="12"/>
        <rFont val="Times New Roman"/>
        <family val="1"/>
        <charset val="204"/>
      </rPr>
      <t xml:space="preserve">       </t>
    </r>
  </si>
  <si>
    <t>Обслуживание счетов основного Клиента и 2-х членов семьи, а так же бесплатный выпуск и годовое обслуживание 3-х премиальных пластиковых карт Visa/Mastercard.</t>
  </si>
  <si>
    <r>
      <t>для Клиентов</t>
    </r>
    <r>
      <rPr>
        <vertAlign val="superscript"/>
        <sz val="12"/>
        <rFont val="Times New Roman"/>
        <family val="1"/>
        <charset val="204"/>
      </rPr>
      <t>1</t>
    </r>
    <r>
      <rPr>
        <sz val="12"/>
        <rFont val="Times New Roman"/>
        <family val="1"/>
        <charset val="204"/>
      </rPr>
      <t>,с членами их семей без поддержания требуемого остатка денежных средств (за исключением г. Алматы и Астаны)</t>
    </r>
  </si>
  <si>
    <r>
      <t xml:space="preserve">  100 000 тенге в год</t>
    </r>
    <r>
      <rPr>
        <vertAlign val="superscript"/>
        <sz val="12"/>
        <rFont val="Times New Roman"/>
        <family val="1"/>
        <charset val="204"/>
      </rPr>
      <t xml:space="preserve"> 2 </t>
    </r>
    <r>
      <rPr>
        <sz val="12"/>
        <rFont val="Times New Roman"/>
        <family val="1"/>
        <charset val="204"/>
      </rPr>
      <t xml:space="preserve">       </t>
    </r>
  </si>
  <si>
    <t>Обслуживание счетов основного Клиента и 1-го члена семьи, а также бесплатный выпуск и годовое обслуживание 2-х премиальных пластиковых карт Visa/Mastercard.</t>
  </si>
  <si>
    <r>
      <t>для Клиентов</t>
    </r>
    <r>
      <rPr>
        <vertAlign val="superscript"/>
        <sz val="12"/>
        <rFont val="Times New Roman"/>
        <family val="1"/>
        <charset val="204"/>
      </rPr>
      <t>1</t>
    </r>
    <r>
      <rPr>
        <sz val="12"/>
        <rFont val="Times New Roman"/>
        <family val="1"/>
        <charset val="204"/>
      </rPr>
      <t>, которые совместно с членами их семей разместили в Банке
деньги на текущих и сберегательных счетах на общую сумму от 250 000 000
тенге (эвивалент в валюте)</t>
    </r>
  </si>
  <si>
    <t>Обслуживание счетов основного Клиента и 2-х членов семьи, а так же бесплатный
выпуск и годовое обслуживание 3-х премиальных пластиковых карт Visa/Mastercard.</t>
  </si>
  <si>
    <r>
      <t>для Клиентов</t>
    </r>
    <r>
      <rPr>
        <vertAlign val="superscript"/>
        <sz val="12"/>
        <rFont val="Times New Roman"/>
        <family val="1"/>
        <charset val="204"/>
      </rPr>
      <t>1</t>
    </r>
    <r>
      <rPr>
        <sz val="12"/>
        <rFont val="Times New Roman"/>
        <family val="1"/>
        <charset val="204"/>
      </rPr>
      <t>, которые совместно с членами их семей разместили в Банке
деньги на текущих и сберегательных счетах на общую сумму от 500 000 000
тенге (эвивалент в валюте)</t>
    </r>
  </si>
  <si>
    <t>Обслуживание счетов основного Клиента и 3-х членов семьи, а так же бесплатный выпуск и годовое обслуживание 4-х премиальных пластиковых карт Visa/Mastercard.</t>
  </si>
  <si>
    <t>для Клиентов с членами их семей без поддержания требуемого остатка
денежных средств</t>
  </si>
  <si>
    <r>
      <t xml:space="preserve">  1 000 000 тенге</t>
    </r>
    <r>
      <rPr>
        <vertAlign val="superscript"/>
        <sz val="12"/>
        <rFont val="Times New Roman"/>
        <family val="1"/>
        <charset val="204"/>
      </rPr>
      <t xml:space="preserve"> 2 </t>
    </r>
    <r>
      <rPr>
        <sz val="12"/>
        <rFont val="Times New Roman"/>
        <family val="1"/>
        <charset val="204"/>
      </rPr>
      <t xml:space="preserve">       </t>
    </r>
  </si>
  <si>
    <r>
      <t xml:space="preserve">   500 000 тенге</t>
    </r>
    <r>
      <rPr>
        <vertAlign val="superscript"/>
        <sz val="12"/>
        <rFont val="Times New Roman"/>
        <family val="1"/>
        <charset val="204"/>
      </rPr>
      <t xml:space="preserve"> 2 </t>
    </r>
    <r>
      <rPr>
        <sz val="12"/>
        <rFont val="Times New Roman"/>
        <family val="1"/>
        <charset val="204"/>
      </rPr>
      <t xml:space="preserve">       </t>
    </r>
  </si>
  <si>
    <r>
      <t>Обслуживание платежных карт Клиента и 2-х членов семьи</t>
    </r>
    <r>
      <rPr>
        <vertAlign val="superscript"/>
        <sz val="12"/>
        <rFont val="Times New Roman"/>
        <family val="1"/>
        <charset val="204"/>
      </rPr>
      <t>3</t>
    </r>
  </si>
  <si>
    <t>для Клиентов - держателей банковской металлической карты Visa Infinite,
выпущенных до 01.04.2022 г</t>
  </si>
  <si>
    <t>c 01.04.2022 года держатели металлической карты исключены из критериев
обслуживания в Приват-банкинге, условия продукта регламентируются тарифами по
платежным картам.</t>
  </si>
  <si>
    <t>ДЛЯ ЮРИДИЧЕСКИХ ЛИЦ - КЛИЕНТОВ ПРИВАТ БАНКИНГА</t>
  </si>
  <si>
    <t>для Бизнес-клиентов и Групп компаний:
- которые разместили деньги на текущих и сберегательных счетах на общую
сумму от 500 000 000 тенге (эвивалент в валюте)
- при наличие решения УО Банка об одобрении условий кредитования Клиента в
Приват-банкинге(в т.ч. по действующим займам)</t>
  </si>
  <si>
    <r>
      <t>В обслуживание включено бесплатное обслуживание счетов, предоставление справок и
осуществление платежей и переводов по сниженным  тарифам</t>
    </r>
    <r>
      <rPr>
        <vertAlign val="superscript"/>
        <sz val="12"/>
        <rFont val="Times New Roman"/>
        <family val="1"/>
        <charset val="204"/>
      </rPr>
      <t>5</t>
    </r>
  </si>
  <si>
    <t>для Бизнес клиентов</t>
  </si>
  <si>
    <r>
      <t xml:space="preserve">   200 000 тенге</t>
    </r>
    <r>
      <rPr>
        <vertAlign val="superscript"/>
        <sz val="12"/>
        <rFont val="Times New Roman"/>
        <family val="1"/>
        <charset val="204"/>
      </rPr>
      <t xml:space="preserve"> 4 </t>
    </r>
    <r>
      <rPr>
        <sz val="12"/>
        <rFont val="Times New Roman"/>
        <family val="1"/>
        <charset val="204"/>
      </rPr>
      <t xml:space="preserve">       </t>
    </r>
  </si>
  <si>
    <r>
      <t>В обслуживание включено бесплатное обслуживание счетов, предоставление справок и
осуществление платежей и переводов по сниженным тарифам</t>
    </r>
    <r>
      <rPr>
        <vertAlign val="superscript"/>
        <sz val="12"/>
        <rFont val="Times New Roman"/>
        <family val="1"/>
        <charset val="204"/>
      </rPr>
      <t>5</t>
    </r>
  </si>
  <si>
    <t>для Бизнес-клиентов и Групп компаний:
- которые разместили деньги на текущих и сберегательных счетах на общую
сумму от 1 000 000 000 тенге (эвивалент в валюте)
- при наличие решения УО Банка об одобрении условий кредитования Клиента в
Приват-банкинге (в т.ч. по действующим займам)</t>
  </si>
  <si>
    <r>
      <t>В обслуживание включено бесплатное обслуживание счетов, предоставление справок,
консультационные услуги</t>
    </r>
    <r>
      <rPr>
        <vertAlign val="superscript"/>
        <sz val="12"/>
        <rFont val="Times New Roman"/>
        <family val="1"/>
        <charset val="204"/>
      </rPr>
      <t>6</t>
    </r>
  </si>
  <si>
    <t>1.1.15.</t>
  </si>
  <si>
    <r>
      <t xml:space="preserve">   7 000 000 тенге</t>
    </r>
    <r>
      <rPr>
        <vertAlign val="superscript"/>
        <sz val="12"/>
        <rFont val="Times New Roman"/>
        <family val="1"/>
        <charset val="204"/>
      </rPr>
      <t xml:space="preserve"> 4 </t>
    </r>
    <r>
      <rPr>
        <sz val="12"/>
        <rFont val="Times New Roman"/>
        <family val="1"/>
        <charset val="204"/>
      </rPr>
      <t xml:space="preserve">       </t>
    </r>
  </si>
  <si>
    <t xml:space="preserve">0% от суммы
с зачислением на счет в долларах США, принимаемых в купюрах, выпущенных до 2013 (старого образца) года – 5% от суммы </t>
  </si>
  <si>
    <t>0% от суммы
с зачислением на счет в долларах США, принимаемых в купюрах, выпущенных до 2013 (старого образца) года – 5% от суммы</t>
  </si>
  <si>
    <t>Наименование тарифов в СДБО «Smartbank»</t>
  </si>
  <si>
    <t>Обслуживание карты и счета</t>
  </si>
  <si>
    <t>Комиссия за неактивный счет</t>
  </si>
  <si>
    <t xml:space="preserve"> - по Вашей инициативе</t>
  </si>
  <si>
    <t xml:space="preserve"> - по истечении срока действия карты</t>
  </si>
  <si>
    <t>Пополнение карты/счета</t>
  </si>
  <si>
    <t>Перевод денег с карты на карту:</t>
  </si>
  <si>
    <t>переводы в мобильном приложении «Smartbank»</t>
  </si>
  <si>
    <t xml:space="preserve"> - внутри Банка по номеру карты, счета и телефона</t>
  </si>
  <si>
    <t xml:space="preserve"> - в другой банк по номеру телефона через СМП</t>
  </si>
  <si>
    <t xml:space="preserve"> - в другой банк по номеру карты</t>
  </si>
  <si>
    <t xml:space="preserve"> переводы через дистанционные каналы других банков</t>
  </si>
  <si>
    <t xml:space="preserve">Перевод со счета: </t>
  </si>
  <si>
    <t xml:space="preserve"> - в отделении Банка</t>
  </si>
  <si>
    <t>Комиссия за исполнение требования третьих лиц</t>
  </si>
  <si>
    <t>Снятие наличных:</t>
  </si>
  <si>
    <t xml:space="preserve"> - в банкомате Банка</t>
  </si>
  <si>
    <t xml:space="preserve"> - в любом банкомате другого банка Республики Казахстан</t>
  </si>
  <si>
    <t xml:space="preserve"> - в банкоматах за пределами Республики Казахстан</t>
  </si>
  <si>
    <t xml:space="preserve"> - в кассе Банка</t>
  </si>
  <si>
    <t xml:space="preserve"> - в кассе другого банка</t>
  </si>
  <si>
    <t>Покупки:</t>
  </si>
  <si>
    <t xml:space="preserve"> - в Банке и других банках</t>
  </si>
  <si>
    <t xml:space="preserve"> - в казино/лотерее, электронные деньги и кошельки</t>
  </si>
  <si>
    <t>Блокирование карты:</t>
  </si>
  <si>
    <t xml:space="preserve"> - по утере/краже</t>
  </si>
  <si>
    <t xml:space="preserve"> - сброс PIN-кода</t>
  </si>
  <si>
    <t>Выписки и другие комиссии</t>
  </si>
  <si>
    <t>Запрос баланса через банкомат:</t>
  </si>
  <si>
    <t xml:space="preserve"> - в сети других банков</t>
  </si>
  <si>
    <r>
      <t>Выписка по счету</t>
    </r>
    <r>
      <rPr>
        <vertAlign val="superscript"/>
        <sz val="12"/>
        <rFont val="Times New Roman"/>
        <family val="1"/>
        <charset val="204"/>
      </rPr>
      <t>1</t>
    </r>
    <r>
      <rPr>
        <sz val="12"/>
        <rFont val="Times New Roman"/>
        <family val="1"/>
        <charset val="204"/>
      </rPr>
      <t>:</t>
    </r>
  </si>
  <si>
    <t xml:space="preserve"> - ежемесячная (за текущий месяц)</t>
  </si>
  <si>
    <t xml:space="preserve"> - дополнительная (за предыдущий месяц)</t>
  </si>
  <si>
    <t xml:space="preserve"> - дополнительная (архивная)</t>
  </si>
  <si>
    <r>
      <t>Предоставление информации по счету</t>
    </r>
    <r>
      <rPr>
        <vertAlign val="superscript"/>
        <sz val="12"/>
        <rFont val="Times New Roman"/>
        <family val="1"/>
        <charset val="204"/>
      </rPr>
      <t>1</t>
    </r>
    <r>
      <rPr>
        <sz val="12"/>
        <rFont val="Times New Roman"/>
        <family val="1"/>
        <charset val="204"/>
      </rPr>
      <t xml:space="preserve">: </t>
    </r>
  </si>
  <si>
    <t xml:space="preserve"> - SMS-сообщения/PUSH-уведомления</t>
  </si>
  <si>
    <t xml:space="preserve"> - по запросу клиента</t>
  </si>
  <si>
    <r>
      <t>Комиссия за получение видеозаписи с банкомата</t>
    </r>
    <r>
      <rPr>
        <vertAlign val="superscript"/>
        <sz val="12"/>
        <rFont val="Times New Roman"/>
        <family val="1"/>
        <charset val="204"/>
      </rPr>
      <t>1</t>
    </r>
  </si>
  <si>
    <t>Ставки вознаграждения по займам</t>
  </si>
  <si>
    <t>Неустойка за неразрешенный овердрафт</t>
  </si>
  <si>
    <t>Комиссия за изменение условий кредита</t>
  </si>
  <si>
    <t>Рассрочка в магазинах и интернете:</t>
  </si>
  <si>
    <t xml:space="preserve"> - в сети партнеров Банка</t>
  </si>
  <si>
    <t xml:space="preserve"> - по всему миру</t>
  </si>
  <si>
    <t xml:space="preserve"> - в сети\вне сети партнеров Банка</t>
  </si>
  <si>
    <t xml:space="preserve"> - комиссия за перевод суммы использованного кредитного лимита из рассрочки в револьверный кредит</t>
  </si>
  <si>
    <t xml:space="preserve"> - неустойка за просроченный платеж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</si>
</sst>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 _₽_-;\-* #,##0.00\ _₽_-;_-* &quot;-&quot;??\ _₽_-;_-@_-"/>
    <numFmt numFmtId="165" formatCode="_-* #,##0.00_р_._-;\-* #,##0.00_р_._-;_-* &quot;-&quot;??_р_._-;_-@_-"/>
    <numFmt numFmtId="166" formatCode="0.0%"/>
    <numFmt numFmtId="167" formatCode="_-* #,##0\ _₽_-;\-* #,##0\ _₽_-;_-* &quot;-&quot;??\ _₽_-;_-@_-"/>
    <numFmt numFmtId="168" formatCode="0.0000%"/>
    <numFmt numFmtId="169" formatCode="0.000%"/>
    <numFmt numFmtId="170" formatCode="_-* #,##0.00_т_г_._-;\-* #,##0.00_т_г_._-;_-* &quot;-&quot;??_т_г_._-;_-@_-"/>
    <numFmt numFmtId="171" formatCode="_-* #,##0_р_._-;\-* #,##0_р_._-;_-* &quot;-&quot;??_р_._-;_-@_-"/>
    <numFmt numFmtId="172" formatCode="0.0"/>
    <numFmt numFmtId="173" formatCode="#,##0_ ;\-#,##0\ "/>
  </numFmts>
  <fonts count="95" x14ac:knownFonts="1">
    <font>
      <sz val="12"/>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name val="Arial Cyr"/>
      <charset val="204"/>
    </font>
    <font>
      <sz val="10"/>
      <name val="Times New Roman"/>
      <family val="1"/>
      <charset val="204"/>
    </font>
    <font>
      <b/>
      <sz val="12"/>
      <name val="Times New Roman"/>
      <family val="1"/>
      <charset val="204"/>
    </font>
    <font>
      <sz val="12"/>
      <name val="Times New Roman"/>
      <family val="1"/>
      <charset val="204"/>
    </font>
    <font>
      <sz val="11"/>
      <name val="Times New Roman"/>
      <family val="1"/>
      <charset val="204"/>
    </font>
    <font>
      <b/>
      <sz val="10"/>
      <name val="Times New Roman"/>
      <family val="1"/>
      <charset val="204"/>
    </font>
    <font>
      <b/>
      <sz val="11"/>
      <name val="Times New Roman"/>
      <family val="1"/>
      <charset val="204"/>
    </font>
    <font>
      <sz val="11"/>
      <color indexed="8"/>
      <name val="Calibri"/>
      <family val="2"/>
      <charset val="204"/>
    </font>
    <font>
      <sz val="10"/>
      <name val="Arial"/>
      <family val="2"/>
      <charset val="204"/>
    </font>
    <font>
      <sz val="11"/>
      <color theme="1"/>
      <name val="Calibri"/>
      <family val="2"/>
      <scheme val="minor"/>
    </font>
    <font>
      <sz val="12"/>
      <color theme="1"/>
      <name val="Times New Roman"/>
      <family val="1"/>
      <charset val="204"/>
    </font>
    <font>
      <b/>
      <sz val="12"/>
      <color theme="1"/>
      <name val="Times New Roman"/>
      <family val="1"/>
      <charset val="204"/>
    </font>
    <font>
      <b/>
      <sz val="11"/>
      <color theme="1"/>
      <name val="Times New Roman"/>
      <family val="1"/>
      <charset val="204"/>
    </font>
    <font>
      <sz val="10"/>
      <color rgb="FF000000"/>
      <name val="Times New Roman"/>
      <family val="1"/>
      <charset val="204"/>
    </font>
    <font>
      <sz val="10"/>
      <color rgb="FF000000"/>
      <name val="Times New Roman"/>
      <family val="1"/>
      <charset val="204"/>
    </font>
    <font>
      <sz val="10"/>
      <name val="Arial Cyr"/>
      <charset val="204"/>
    </font>
    <font>
      <b/>
      <sz val="12"/>
      <color theme="0"/>
      <name val="Times New Roman"/>
      <family val="1"/>
      <charset val="204"/>
    </font>
    <font>
      <sz val="7"/>
      <name val="Times New Roman"/>
      <family val="1"/>
      <charset val="204"/>
    </font>
    <font>
      <b/>
      <i/>
      <sz val="11"/>
      <name val="Times New Roman"/>
      <family val="1"/>
      <charset val="204"/>
    </font>
    <font>
      <b/>
      <u/>
      <sz val="11"/>
      <name val="Times New Roman"/>
      <family val="1"/>
      <charset val="204"/>
    </font>
    <font>
      <b/>
      <i/>
      <sz val="12"/>
      <name val="Times New Roman"/>
      <family val="1"/>
      <charset val="204"/>
    </font>
    <font>
      <b/>
      <sz val="11"/>
      <color rgb="FF000000"/>
      <name val="Times New Roman"/>
      <family val="1"/>
      <charset val="204"/>
    </font>
    <font>
      <sz val="11"/>
      <color rgb="FF000000"/>
      <name val="Times New Roman"/>
      <family val="1"/>
      <charset val="204"/>
    </font>
    <font>
      <b/>
      <vertAlign val="superscript"/>
      <sz val="12"/>
      <color theme="1"/>
      <name val="Times New Roman"/>
      <family val="1"/>
      <charset val="204"/>
    </font>
    <font>
      <vertAlign val="superscript"/>
      <sz val="10"/>
      <name val="Times New Roman"/>
      <family val="1"/>
      <charset val="204"/>
    </font>
    <font>
      <b/>
      <sz val="16"/>
      <name val="Times New Roman"/>
      <family val="1"/>
      <charset val="204"/>
    </font>
    <font>
      <sz val="12"/>
      <color indexed="8"/>
      <name val="Times New Roman"/>
      <family val="1"/>
      <charset val="204"/>
    </font>
    <font>
      <i/>
      <sz val="12"/>
      <color theme="1"/>
      <name val="Times New Roman"/>
      <family val="1"/>
      <charset val="204"/>
    </font>
    <font>
      <b/>
      <sz val="16"/>
      <color theme="1"/>
      <name val="Times New Roman"/>
      <family val="1"/>
      <charset val="204"/>
    </font>
    <font>
      <sz val="12"/>
      <color rgb="FF00B050"/>
      <name val="Times New Roman"/>
      <family val="1"/>
      <charset val="204"/>
    </font>
    <font>
      <b/>
      <i/>
      <sz val="12"/>
      <color theme="1"/>
      <name val="Times New Roman"/>
      <family val="1"/>
      <charset val="204"/>
    </font>
    <font>
      <sz val="12"/>
      <color rgb="FF000000"/>
      <name val="Times New Roman"/>
      <family val="1"/>
      <charset val="204"/>
    </font>
    <font>
      <b/>
      <sz val="12"/>
      <color rgb="FF000000"/>
      <name val="Times New Roman"/>
      <family val="1"/>
      <charset val="204"/>
    </font>
    <font>
      <vertAlign val="superscript"/>
      <sz val="12"/>
      <color theme="1"/>
      <name val="Times New Roman"/>
      <family val="1"/>
      <charset val="204"/>
    </font>
    <font>
      <vertAlign val="superscript"/>
      <sz val="12"/>
      <name val="Times New Roman"/>
      <family val="1"/>
      <charset val="204"/>
    </font>
    <font>
      <i/>
      <sz val="12"/>
      <name val="Times New Roman"/>
      <family val="1"/>
      <charset val="204"/>
    </font>
    <font>
      <sz val="12"/>
      <color rgb="FFFF0000"/>
      <name val="Times New Roman"/>
      <family val="1"/>
      <charset val="204"/>
    </font>
    <font>
      <b/>
      <vertAlign val="superscript"/>
      <sz val="10"/>
      <name val="Times New Roman"/>
      <family val="1"/>
      <charset val="204"/>
    </font>
    <font>
      <sz val="11"/>
      <color theme="1"/>
      <name val="Times New Roman"/>
      <family val="1"/>
      <charset val="204"/>
    </font>
    <font>
      <b/>
      <sz val="11"/>
      <color theme="0"/>
      <name val="Times New Roman"/>
      <family val="1"/>
      <charset val="204"/>
    </font>
    <font>
      <b/>
      <sz val="11"/>
      <color rgb="FF00B050"/>
      <name val="Times New Roman"/>
      <family val="1"/>
      <charset val="204"/>
    </font>
    <font>
      <sz val="11"/>
      <color rgb="FF00B050"/>
      <name val="Times New Roman"/>
      <family val="1"/>
      <charset val="204"/>
    </font>
    <font>
      <b/>
      <sz val="11"/>
      <color rgb="FFFF0000"/>
      <name val="Times New Roman"/>
      <family val="1"/>
      <charset val="204"/>
    </font>
    <font>
      <sz val="12"/>
      <color theme="3" tint="-0.249977111117893"/>
      <name val="Times New Roman"/>
      <family val="1"/>
      <charset val="204"/>
    </font>
    <font>
      <sz val="12"/>
      <color rgb="FF7030A0"/>
      <name val="Times New Roman"/>
      <family val="1"/>
      <charset val="204"/>
    </font>
    <font>
      <sz val="12"/>
      <color rgb="FF006666"/>
      <name val="Times New Roman"/>
      <family val="1"/>
      <charset val="204"/>
    </font>
    <font>
      <b/>
      <sz val="10"/>
      <name val="Arial Cyr"/>
      <charset val="204"/>
    </font>
    <font>
      <b/>
      <i/>
      <sz val="11"/>
      <color theme="1"/>
      <name val="Times New Roman"/>
      <family val="1"/>
      <charset val="204"/>
    </font>
    <font>
      <b/>
      <sz val="12"/>
      <color rgb="FF7030A0"/>
      <name val="Times New Roman"/>
      <family val="1"/>
      <charset val="204"/>
    </font>
    <font>
      <b/>
      <sz val="14"/>
      <name val="Times New Roman"/>
      <family val="1"/>
      <charset val="204"/>
    </font>
    <font>
      <b/>
      <sz val="14"/>
      <color theme="1"/>
      <name val="Times New Roman"/>
      <family val="1"/>
      <charset val="204"/>
    </font>
    <font>
      <b/>
      <sz val="12"/>
      <color rgb="FFFFFF00"/>
      <name val="Times New Roman"/>
      <family val="1"/>
      <charset val="204"/>
    </font>
    <font>
      <sz val="12"/>
      <color rgb="FFFFFF00"/>
      <name val="Times New Roman"/>
      <family val="1"/>
      <charset val="204"/>
    </font>
    <font>
      <sz val="12"/>
      <color theme="4"/>
      <name val="Times New Roman"/>
      <family val="1"/>
      <charset val="204"/>
    </font>
    <font>
      <sz val="12"/>
      <color rgb="FF0070C0"/>
      <name val="Times New Roman"/>
      <family val="1"/>
      <charset val="204"/>
    </font>
    <font>
      <b/>
      <sz val="13"/>
      <name val="Times New Roman"/>
      <family val="1"/>
      <charset val="204"/>
    </font>
    <font>
      <b/>
      <sz val="12"/>
      <color rgb="FFCC0066"/>
      <name val="Times New Roman"/>
      <family val="1"/>
      <charset val="204"/>
    </font>
    <font>
      <b/>
      <vertAlign val="superscript"/>
      <sz val="12"/>
      <name val="Times New Roman"/>
      <family val="1"/>
      <charset val="204"/>
    </font>
    <font>
      <sz val="12"/>
      <color rgb="FFCC0066"/>
      <name val="Times New Roman"/>
      <family val="1"/>
      <charset val="204"/>
    </font>
    <font>
      <sz val="12"/>
      <color theme="3" tint="0.39997558519241921"/>
      <name val="Times New Roman"/>
      <family val="1"/>
      <charset val="204"/>
    </font>
    <font>
      <b/>
      <vertAlign val="superscript"/>
      <sz val="16"/>
      <name val="Times New Roman"/>
      <family val="1"/>
      <charset val="204"/>
    </font>
    <font>
      <b/>
      <strike/>
      <sz val="11"/>
      <name val="Times New Roman"/>
      <family val="1"/>
      <charset val="204"/>
    </font>
    <font>
      <vertAlign val="superscript"/>
      <sz val="14"/>
      <name val="Times New Roman"/>
      <family val="1"/>
      <charset val="204"/>
    </font>
    <font>
      <sz val="14"/>
      <name val="Times New Roman"/>
      <family val="1"/>
      <charset val="204"/>
    </font>
    <font>
      <vertAlign val="superscript"/>
      <sz val="11"/>
      <name val="Times New Roman"/>
      <family val="1"/>
      <charset val="204"/>
    </font>
    <font>
      <vertAlign val="superscript"/>
      <sz val="11"/>
      <name val="Arial"/>
      <family val="2"/>
      <charset val="204"/>
    </font>
    <font>
      <sz val="11"/>
      <name val="Arial"/>
      <family val="2"/>
      <charset val="204"/>
    </font>
    <font>
      <b/>
      <vertAlign val="superscript"/>
      <sz val="11"/>
      <name val="Times New Roman"/>
      <family val="1"/>
      <charset val="204"/>
    </font>
    <font>
      <sz val="12"/>
      <color theme="1"/>
      <name val="Arial Cyr"/>
      <charset val="204"/>
    </font>
    <font>
      <b/>
      <sz val="20"/>
      <color rgb="FF00B050"/>
      <name val="Arial Cyr"/>
      <charset val="204"/>
    </font>
    <font>
      <sz val="10"/>
      <color theme="1"/>
      <name val="Times New Roman"/>
      <family val="1"/>
      <charset val="204"/>
    </font>
    <font>
      <vertAlign val="superscript"/>
      <sz val="10"/>
      <color theme="1"/>
      <name val="Times New Roman"/>
      <family val="1"/>
      <charset val="204"/>
    </font>
    <font>
      <i/>
      <sz val="10"/>
      <color theme="1"/>
      <name val="Times New Roman"/>
      <family val="1"/>
      <charset val="204"/>
    </font>
    <font>
      <b/>
      <vertAlign val="superscript"/>
      <sz val="11"/>
      <color theme="1"/>
      <name val="Times New Roman"/>
      <family val="1"/>
      <charset val="204"/>
    </font>
    <font>
      <vertAlign val="superscript"/>
      <sz val="11"/>
      <color theme="1"/>
      <name val="Times New Roman"/>
      <family val="1"/>
      <charset val="204"/>
    </font>
  </fonts>
  <fills count="2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bgColor indexed="64"/>
      </patternFill>
    </fill>
    <fill>
      <patternFill patternType="solid">
        <fgColor theme="4" tint="-0.249977111117893"/>
        <bgColor indexed="64"/>
      </patternFill>
    </fill>
    <fill>
      <patternFill patternType="solid">
        <fgColor theme="8" tint="0.39997558519241921"/>
        <bgColor indexed="64"/>
      </patternFill>
    </fill>
    <fill>
      <patternFill patternType="solid">
        <fgColor rgb="FF8DB4E1"/>
      </patternFill>
    </fill>
    <fill>
      <patternFill patternType="solid">
        <fgColor rgb="FF7030A0"/>
        <bgColor indexed="64"/>
      </patternFill>
    </fill>
    <fill>
      <patternFill patternType="solid">
        <fgColor rgb="FF00B0F0"/>
        <bgColor indexed="64"/>
      </patternFill>
    </fill>
    <fill>
      <patternFill patternType="solid">
        <fgColor rgb="FFFFFFFF"/>
        <bgColor indexed="64"/>
      </patternFill>
    </fill>
    <fill>
      <patternFill patternType="solid">
        <fgColor rgb="FFFFFF00"/>
        <bgColor indexed="64"/>
      </patternFill>
    </fill>
    <fill>
      <patternFill patternType="solid">
        <fgColor rgb="FF6F2F9F"/>
      </patternFill>
    </fill>
    <fill>
      <patternFill patternType="solid">
        <fgColor rgb="FF00AFEF"/>
      </patternFill>
    </fill>
    <fill>
      <patternFill patternType="solid">
        <fgColor rgb="FF27397F"/>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3" tint="0.399975585192419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110">
    <xf numFmtId="0" fontId="0" fillId="0" borderId="0"/>
    <xf numFmtId="0" fontId="20" fillId="0" borderId="0"/>
    <xf numFmtId="165" fontId="27" fillId="0" borderId="0" applyFont="0" applyFill="0" applyBorder="0" applyAlignment="0" applyProtection="0"/>
    <xf numFmtId="165" fontId="27" fillId="0" borderId="0" applyFont="0" applyFill="0" applyBorder="0" applyAlignment="0" applyProtection="0"/>
    <xf numFmtId="0" fontId="28" fillId="0" borderId="0"/>
    <xf numFmtId="0" fontId="19" fillId="0" borderId="0"/>
    <xf numFmtId="0" fontId="20" fillId="0" borderId="0"/>
    <xf numFmtId="0" fontId="18" fillId="0" borderId="0"/>
    <xf numFmtId="0" fontId="29" fillId="0" borderId="0"/>
    <xf numFmtId="0" fontId="20" fillId="0" borderId="0"/>
    <xf numFmtId="0" fontId="20" fillId="0" borderId="0"/>
    <xf numFmtId="0" fontId="20" fillId="0" borderId="0"/>
    <xf numFmtId="9" fontId="20" fillId="0" borderId="0" applyFont="0" applyFill="0" applyBorder="0" applyAlignment="0" applyProtection="0"/>
    <xf numFmtId="0" fontId="17" fillId="0" borderId="0"/>
    <xf numFmtId="0" fontId="16" fillId="0" borderId="0"/>
    <xf numFmtId="0" fontId="15" fillId="0" borderId="0"/>
    <xf numFmtId="0" fontId="14" fillId="0" borderId="0"/>
    <xf numFmtId="0" fontId="14" fillId="0" borderId="0"/>
    <xf numFmtId="0" fontId="14" fillId="0" borderId="0"/>
    <xf numFmtId="164" fontId="20" fillId="0" borderId="0" applyFont="0" applyFill="0" applyBorder="0" applyAlignment="0" applyProtection="0"/>
    <xf numFmtId="0" fontId="33" fillId="0" borderId="0"/>
    <xf numFmtId="0" fontId="3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64" fontId="20" fillId="0" borderId="0" applyFont="0" applyFill="0" applyBorder="0" applyAlignment="0" applyProtection="0"/>
    <xf numFmtId="0" fontId="33" fillId="0" borderId="0"/>
    <xf numFmtId="9" fontId="20" fillId="0" borderId="0" applyFont="0" applyFill="0" applyBorder="0" applyAlignment="0" applyProtection="0"/>
    <xf numFmtId="0" fontId="12" fillId="0" borderId="0"/>
    <xf numFmtId="0" fontId="29" fillId="0" borderId="0"/>
    <xf numFmtId="0" fontId="11" fillId="0" borderId="0"/>
    <xf numFmtId="170" fontId="11" fillId="0" borderId="0" applyFont="0" applyFill="0" applyBorder="0" applyAlignment="0" applyProtection="0"/>
    <xf numFmtId="0" fontId="33" fillId="0" borderId="0"/>
    <xf numFmtId="0" fontId="28" fillId="0" borderId="0"/>
    <xf numFmtId="0" fontId="35" fillId="0" borderId="0"/>
    <xf numFmtId="9" fontId="28"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35" fillId="0" borderId="0"/>
    <xf numFmtId="164" fontId="28"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35" fillId="0" borderId="0"/>
    <xf numFmtId="0" fontId="28" fillId="0" borderId="0"/>
    <xf numFmtId="0" fontId="35" fillId="0" borderId="0"/>
    <xf numFmtId="0" fontId="28" fillId="0" borderId="0"/>
    <xf numFmtId="0" fontId="28" fillId="0" borderId="0"/>
    <xf numFmtId="0" fontId="11" fillId="0" borderId="0"/>
    <xf numFmtId="9" fontId="29" fillId="0" borderId="0" applyFont="0" applyFill="0" applyBorder="0" applyAlignment="0" applyProtection="0"/>
    <xf numFmtId="164" fontId="29"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43" fontId="29" fillId="0" borderId="0" applyFont="0" applyFill="0" applyBorder="0" applyAlignment="0" applyProtection="0"/>
    <xf numFmtId="0" fontId="7" fillId="0" borderId="0"/>
    <xf numFmtId="9" fontId="7" fillId="0" borderId="0" applyFont="0" applyFill="0" applyBorder="0" applyAlignment="0" applyProtection="0"/>
    <xf numFmtId="43" fontId="20" fillId="0" borderId="0" applyFont="0" applyFill="0" applyBorder="0" applyAlignment="0" applyProtection="0"/>
    <xf numFmtId="0" fontId="6" fillId="0" borderId="0"/>
    <xf numFmtId="164" fontId="6" fillId="0" borderId="0" applyFont="0" applyFill="0" applyBorder="0" applyAlignment="0" applyProtection="0"/>
    <xf numFmtId="165" fontId="35" fillId="0" borderId="0" applyFont="0" applyFill="0" applyBorder="0" applyAlignment="0" applyProtection="0"/>
    <xf numFmtId="0" fontId="20" fillId="0" borderId="0"/>
    <xf numFmtId="9" fontId="29" fillId="0" borderId="0" applyFont="0" applyFill="0" applyBorder="0" applyAlignment="0" applyProtection="0"/>
    <xf numFmtId="43" fontId="29" fillId="0" borderId="0" applyFont="0" applyFill="0" applyBorder="0" applyAlignment="0" applyProtection="0"/>
    <xf numFmtId="0" fontId="20" fillId="0" borderId="0"/>
    <xf numFmtId="164" fontId="20" fillId="0" borderId="0" applyFont="0" applyFill="0" applyBorder="0" applyAlignment="0" applyProtection="0"/>
    <xf numFmtId="164" fontId="20"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5" fillId="0" borderId="0"/>
    <xf numFmtId="0" fontId="5"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0" fontId="1" fillId="0" borderId="0"/>
  </cellStyleXfs>
  <cellXfs count="1098">
    <xf numFmtId="0" fontId="0" fillId="0" borderId="0" xfId="0"/>
    <xf numFmtId="0" fontId="23" fillId="2" borderId="1" xfId="0" applyFont="1" applyFill="1" applyBorder="1" applyAlignment="1">
      <alignment horizontal="center" vertical="center" wrapText="1"/>
    </xf>
    <xf numFmtId="0" fontId="25" fillId="4" borderId="1" xfId="0" applyFont="1" applyFill="1" applyBorder="1" applyAlignment="1">
      <alignment vertical="center" wrapText="1"/>
    </xf>
    <xf numFmtId="0" fontId="25" fillId="4" borderId="1" xfId="0" applyFont="1" applyFill="1" applyBorder="1" applyAlignment="1">
      <alignment vertical="center"/>
    </xf>
    <xf numFmtId="0" fontId="23" fillId="3" borderId="1" xfId="0" applyFont="1" applyFill="1" applyBorder="1" applyAlignment="1">
      <alignment horizontal="center" vertical="center" wrapText="1"/>
    </xf>
    <xf numFmtId="0" fontId="26" fillId="0" borderId="0" xfId="0" applyFont="1" applyAlignment="1">
      <alignment horizontal="center" vertical="center"/>
    </xf>
    <xf numFmtId="0" fontId="24" fillId="0" borderId="0" xfId="0" applyFont="1" applyAlignment="1">
      <alignment horizontal="justify" vertical="center"/>
    </xf>
    <xf numFmtId="0" fontId="24" fillId="0" borderId="0" xfId="0" applyFont="1" applyAlignment="1">
      <alignment horizontal="right" vertical="center"/>
    </xf>
    <xf numFmtId="0" fontId="26" fillId="0" borderId="9" xfId="0" applyFont="1" applyBorder="1" applyAlignment="1">
      <alignment horizontal="justify" vertical="center" wrapText="1"/>
    </xf>
    <xf numFmtId="0" fontId="26" fillId="0" borderId="10" xfId="0" applyFont="1" applyBorder="1" applyAlignment="1">
      <alignment horizontal="center" vertical="center" wrapText="1"/>
    </xf>
    <xf numFmtId="0" fontId="26" fillId="0" borderId="11" xfId="0" applyFont="1" applyBorder="1" applyAlignment="1">
      <alignment horizontal="justify" vertical="center" wrapText="1"/>
    </xf>
    <xf numFmtId="3" fontId="24" fillId="0" borderId="12" xfId="0" applyNumberFormat="1" applyFont="1" applyBorder="1" applyAlignment="1">
      <alignment horizontal="center" vertical="center" wrapText="1"/>
    </xf>
    <xf numFmtId="0" fontId="24" fillId="0" borderId="12" xfId="0" applyFont="1" applyBorder="1" applyAlignment="1">
      <alignment horizontal="center" vertical="center" wrapText="1"/>
    </xf>
    <xf numFmtId="0" fontId="38" fillId="0" borderId="0" xfId="0" applyFont="1" applyAlignment="1">
      <alignment horizontal="justify" vertical="center"/>
    </xf>
    <xf numFmtId="0" fontId="30" fillId="0" borderId="1" xfId="19" applyNumberFormat="1" applyFont="1" applyFill="1" applyBorder="1" applyAlignment="1">
      <alignment horizontal="center" vertical="center" wrapText="1"/>
    </xf>
    <xf numFmtId="0" fontId="30" fillId="0" borderId="1" xfId="1" applyFont="1" applyFill="1" applyBorder="1" applyAlignment="1">
      <alignment horizontal="center" vertical="center" wrapText="1"/>
    </xf>
    <xf numFmtId="0" fontId="30" fillId="0" borderId="1" xfId="20" applyFont="1" applyFill="1" applyBorder="1" applyAlignment="1">
      <alignment horizontal="center" vertical="center" wrapText="1"/>
    </xf>
    <xf numFmtId="0" fontId="31" fillId="0" borderId="1" xfId="0" applyFont="1" applyFill="1" applyBorder="1" applyAlignment="1">
      <alignment horizontal="center" vertical="center"/>
    </xf>
    <xf numFmtId="0" fontId="42" fillId="0" borderId="1" xfId="0" applyFont="1" applyBorder="1" applyAlignment="1">
      <alignment horizontal="center" vertical="center" wrapText="1"/>
    </xf>
    <xf numFmtId="16" fontId="32" fillId="0" borderId="1" xfId="0" applyNumberFormat="1" applyFont="1" applyFill="1" applyBorder="1" applyAlignment="1">
      <alignment vertical="center" wrapText="1"/>
    </xf>
    <xf numFmtId="0" fontId="21" fillId="0" borderId="1" xfId="0" applyFont="1" applyBorder="1" applyAlignment="1">
      <alignment horizontal="center" vertical="center" wrapText="1"/>
    </xf>
    <xf numFmtId="0" fontId="23" fillId="0" borderId="0" xfId="0" applyFont="1" applyAlignment="1">
      <alignment horizontal="left" vertical="center"/>
    </xf>
    <xf numFmtId="0" fontId="23" fillId="0" borderId="0" xfId="0" applyFont="1" applyFill="1" applyBorder="1" applyAlignment="1">
      <alignment horizontal="center" vertical="center" wrapText="1"/>
    </xf>
    <xf numFmtId="0" fontId="22" fillId="0" borderId="0" xfId="0" applyFont="1" applyFill="1" applyAlignment="1">
      <alignment vertical="center"/>
    </xf>
    <xf numFmtId="0" fontId="23" fillId="0" borderId="0" xfId="0" applyFont="1" applyFill="1" applyAlignment="1">
      <alignment vertical="center"/>
    </xf>
    <xf numFmtId="0" fontId="23" fillId="0" borderId="0" xfId="0" applyFont="1" applyAlignment="1">
      <alignment vertical="center"/>
    </xf>
    <xf numFmtId="0" fontId="23" fillId="0" borderId="0" xfId="0" applyFont="1" applyFill="1" applyAlignment="1">
      <alignment horizontal="center" vertical="center"/>
    </xf>
    <xf numFmtId="0" fontId="23" fillId="0" borderId="0" xfId="0" applyFont="1" applyBorder="1" applyAlignment="1">
      <alignment vertical="center"/>
    </xf>
    <xf numFmtId="0" fontId="0" fillId="0" borderId="0" xfId="0" applyAlignment="1">
      <alignment vertical="center"/>
    </xf>
    <xf numFmtId="0" fontId="23" fillId="0" borderId="0" xfId="0" applyFont="1" applyAlignment="1">
      <alignment vertical="center" wrapText="1"/>
    </xf>
    <xf numFmtId="0" fontId="23" fillId="0" borderId="1" xfId="20" applyFont="1" applyFill="1" applyBorder="1" applyAlignment="1">
      <alignment horizontal="center" vertical="center" wrapText="1"/>
    </xf>
    <xf numFmtId="0" fontId="22" fillId="10" borderId="1" xfId="20" applyFont="1" applyFill="1" applyBorder="1" applyAlignment="1">
      <alignment horizontal="center" vertical="center" wrapText="1"/>
    </xf>
    <xf numFmtId="0" fontId="31" fillId="0" borderId="1" xfId="20" applyFont="1" applyFill="1" applyBorder="1" applyAlignment="1">
      <alignment horizontal="center" vertical="center" wrapText="1"/>
    </xf>
    <xf numFmtId="166" fontId="30" fillId="0" borderId="1" xfId="20" applyNumberFormat="1" applyFont="1" applyFill="1" applyBorder="1" applyAlignment="1">
      <alignment horizontal="center" vertical="center" shrinkToFit="1"/>
    </xf>
    <xf numFmtId="0" fontId="46" fillId="0" borderId="1" xfId="0" applyFont="1" applyFill="1" applyBorder="1" applyAlignment="1">
      <alignment horizontal="center" vertical="center" wrapText="1"/>
    </xf>
    <xf numFmtId="0" fontId="51" fillId="0" borderId="1" xfId="20" applyFont="1" applyFill="1" applyBorder="1" applyAlignment="1">
      <alignment horizontal="center" vertical="center" wrapText="1"/>
    </xf>
    <xf numFmtId="49" fontId="30" fillId="0" borderId="1" xfId="1" applyNumberFormat="1" applyFont="1" applyFill="1" applyBorder="1" applyAlignment="1">
      <alignment horizontal="center" vertical="center" wrapText="1"/>
    </xf>
    <xf numFmtId="0" fontId="30" fillId="0" borderId="1" xfId="0" applyFont="1" applyBorder="1" applyAlignment="1">
      <alignment vertical="center" wrapText="1"/>
    </xf>
    <xf numFmtId="16" fontId="30" fillId="0" borderId="1" xfId="0" applyNumberFormat="1" applyFont="1" applyFill="1" applyBorder="1" applyAlignment="1">
      <alignment horizontal="center" vertical="center" wrapText="1"/>
    </xf>
    <xf numFmtId="0" fontId="23" fillId="0" borderId="0" xfId="0" applyFont="1" applyFill="1" applyAlignment="1">
      <alignment horizontal="left" vertical="center"/>
    </xf>
    <xf numFmtId="0" fontId="31" fillId="4" borderId="1" xfId="0" applyFont="1" applyFill="1" applyBorder="1" applyAlignment="1">
      <alignment horizontal="center" vertical="center" wrapText="1"/>
    </xf>
    <xf numFmtId="0" fontId="23" fillId="0" borderId="0" xfId="0" applyFont="1" applyFill="1" applyAlignment="1">
      <alignment horizontal="justify" vertical="center"/>
    </xf>
    <xf numFmtId="0" fontId="46" fillId="0" borderId="0" xfId="0" applyFont="1" applyFill="1" applyBorder="1" applyAlignment="1">
      <alignment horizontal="justify" vertical="center" wrapText="1"/>
    </xf>
    <xf numFmtId="0" fontId="22" fillId="0" borderId="0" xfId="0" applyFont="1" applyFill="1" applyAlignment="1">
      <alignment horizontal="justify" vertical="center"/>
    </xf>
    <xf numFmtId="0" fontId="30" fillId="0" borderId="1" xfId="20" applyFont="1" applyFill="1" applyBorder="1" applyAlignment="1">
      <alignment horizontal="justify" vertical="center" wrapText="1"/>
    </xf>
    <xf numFmtId="0" fontId="22" fillId="0" borderId="1" xfId="20" applyFont="1" applyFill="1" applyBorder="1" applyAlignment="1">
      <alignment horizontal="justify" vertical="center" wrapText="1"/>
    </xf>
    <xf numFmtId="0" fontId="46" fillId="0" borderId="1" xfId="0" applyFont="1" applyFill="1" applyBorder="1" applyAlignment="1">
      <alignment horizontal="justify" vertical="center" wrapText="1"/>
    </xf>
    <xf numFmtId="0" fontId="51" fillId="0" borderId="1" xfId="20" applyFont="1" applyFill="1" applyBorder="1" applyAlignment="1">
      <alignment horizontal="justify" vertical="center" wrapText="1"/>
    </xf>
    <xf numFmtId="0" fontId="30" fillId="0" borderId="0" xfId="0" applyFont="1" applyFill="1" applyAlignment="1">
      <alignment horizontal="justify" vertical="center"/>
    </xf>
    <xf numFmtId="0" fontId="30" fillId="0" borderId="1" xfId="0" applyFont="1" applyFill="1" applyBorder="1" applyAlignment="1">
      <alignment horizontal="justify" vertical="center"/>
    </xf>
    <xf numFmtId="0" fontId="23" fillId="0" borderId="0" xfId="0" applyFont="1" applyAlignment="1">
      <alignment horizontal="justify" vertical="center"/>
    </xf>
    <xf numFmtId="49" fontId="30" fillId="0" borderId="1" xfId="1" quotePrefix="1" applyNumberFormat="1" applyFont="1" applyFill="1" applyBorder="1" applyAlignment="1">
      <alignment horizontal="justify" vertical="center" wrapText="1"/>
    </xf>
    <xf numFmtId="0" fontId="22" fillId="0" borderId="1" xfId="20" applyFont="1" applyFill="1" applyBorder="1" applyAlignment="1">
      <alignment horizontal="center" vertical="center" wrapText="1"/>
    </xf>
    <xf numFmtId="0" fontId="31" fillId="0" borderId="1" xfId="0" applyFont="1" applyFill="1" applyBorder="1" applyAlignment="1">
      <alignment horizontal="center" vertical="center" wrapText="1"/>
    </xf>
    <xf numFmtId="0" fontId="22" fillId="0" borderId="0" xfId="0" applyFont="1" applyFill="1" applyAlignment="1">
      <alignment horizontal="center" vertical="center"/>
    </xf>
    <xf numFmtId="2" fontId="30" fillId="0" borderId="0" xfId="0" applyNumberFormat="1" applyFont="1" applyFill="1" applyAlignment="1">
      <alignment horizontal="center" vertical="center"/>
    </xf>
    <xf numFmtId="2" fontId="30" fillId="0" borderId="0" xfId="0" applyNumberFormat="1" applyFont="1" applyFill="1" applyBorder="1" applyAlignment="1">
      <alignment horizontal="center" vertical="center" wrapText="1"/>
    </xf>
    <xf numFmtId="2" fontId="30" fillId="0" borderId="1" xfId="20" applyNumberFormat="1" applyFont="1" applyFill="1" applyBorder="1" applyAlignment="1">
      <alignment horizontal="center" vertical="center" wrapText="1"/>
    </xf>
    <xf numFmtId="2" fontId="30" fillId="0" borderId="1" xfId="0" applyNumberFormat="1" applyFont="1" applyFill="1" applyBorder="1" applyAlignment="1">
      <alignment horizontal="center" vertical="center" wrapText="1"/>
    </xf>
    <xf numFmtId="2" fontId="30" fillId="0" borderId="1" xfId="0" applyNumberFormat="1" applyFont="1" applyFill="1" applyBorder="1" applyAlignment="1">
      <alignment horizontal="center" vertical="center"/>
    </xf>
    <xf numFmtId="0" fontId="31" fillId="5" borderId="1" xfId="0" applyFont="1" applyFill="1" applyBorder="1" applyAlignment="1">
      <alignment horizontal="center" vertical="center" wrapText="1"/>
    </xf>
    <xf numFmtId="0" fontId="31" fillId="5" borderId="1" xfId="0" applyFont="1" applyFill="1" applyBorder="1" applyAlignment="1">
      <alignment horizontal="left" vertical="center" wrapText="1"/>
    </xf>
    <xf numFmtId="0" fontId="31" fillId="6" borderId="1" xfId="0" applyFont="1" applyFill="1" applyBorder="1" applyAlignment="1">
      <alignment horizontal="left" vertical="center" wrapText="1"/>
    </xf>
    <xf numFmtId="167" fontId="30" fillId="0" borderId="1" xfId="19" applyNumberFormat="1" applyFont="1" applyFill="1" applyBorder="1" applyAlignment="1">
      <alignment horizontal="center" vertical="center" wrapText="1"/>
    </xf>
    <xf numFmtId="0" fontId="23" fillId="0" borderId="1" xfId="0" applyFont="1" applyFill="1" applyBorder="1" applyAlignment="1">
      <alignment horizontal="center" vertical="center"/>
    </xf>
    <xf numFmtId="169" fontId="30" fillId="0" borderId="1" xfId="0" applyNumberFormat="1" applyFont="1" applyFill="1" applyBorder="1" applyAlignment="1">
      <alignment horizontal="center" vertical="center" wrapText="1"/>
    </xf>
    <xf numFmtId="168" fontId="30" fillId="0" borderId="1" xfId="0" applyNumberFormat="1" applyFont="1" applyFill="1" applyBorder="1" applyAlignment="1">
      <alignment horizontal="center" vertical="center" wrapText="1"/>
    </xf>
    <xf numFmtId="0" fontId="30" fillId="0" borderId="1" xfId="0" applyFont="1" applyBorder="1" applyAlignment="1">
      <alignment horizontal="center" vertical="center"/>
    </xf>
    <xf numFmtId="0" fontId="30" fillId="3" borderId="1" xfId="0" applyFont="1" applyFill="1" applyBorder="1" applyAlignment="1">
      <alignment vertical="center" wrapText="1"/>
    </xf>
    <xf numFmtId="0" fontId="30" fillId="0" borderId="1" xfId="0" applyFont="1" applyBorder="1" applyAlignment="1">
      <alignment horizontal="left" vertical="center" wrapText="1"/>
    </xf>
    <xf numFmtId="0" fontId="23" fillId="0" borderId="1" xfId="0" applyFont="1" applyBorder="1" applyAlignment="1">
      <alignment horizontal="center" vertical="center" wrapText="1"/>
    </xf>
    <xf numFmtId="1" fontId="23" fillId="3" borderId="1" xfId="0" applyNumberFormat="1" applyFont="1" applyFill="1" applyBorder="1" applyAlignment="1">
      <alignment horizontal="center" vertical="center" wrapText="1"/>
    </xf>
    <xf numFmtId="0" fontId="51" fillId="0" borderId="1" xfId="0" applyFont="1" applyFill="1" applyBorder="1" applyAlignment="1">
      <alignment horizontal="justify" vertical="center" wrapText="1"/>
    </xf>
    <xf numFmtId="0" fontId="22" fillId="0" borderId="1" xfId="0" applyFont="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xf>
    <xf numFmtId="0" fontId="23" fillId="0" borderId="0" xfId="0" applyFont="1" applyAlignment="1">
      <alignment horizontal="center" vertical="center" wrapText="1"/>
    </xf>
    <xf numFmtId="0" fontId="35" fillId="0" borderId="0" xfId="0" applyFont="1" applyAlignment="1">
      <alignment vertical="center"/>
    </xf>
    <xf numFmtId="3" fontId="21" fillId="0" borderId="1" xfId="0" applyNumberFormat="1" applyFont="1" applyBorder="1" applyAlignment="1">
      <alignment horizontal="center" vertical="center" wrapText="1"/>
    </xf>
    <xf numFmtId="0" fontId="30" fillId="0" borderId="1" xfId="0" applyFont="1" applyFill="1" applyBorder="1" applyAlignment="1">
      <alignment horizontal="center" vertical="center" wrapText="1"/>
    </xf>
    <xf numFmtId="0" fontId="23" fillId="3" borderId="1" xfId="0" applyFont="1" applyFill="1" applyBorder="1" applyAlignment="1">
      <alignment horizontal="left" vertical="center" wrapText="1"/>
    </xf>
    <xf numFmtId="0" fontId="22" fillId="0" borderId="1" xfId="1" applyFont="1" applyBorder="1" applyAlignment="1">
      <alignment horizontal="left" vertical="center" wrapText="1"/>
    </xf>
    <xf numFmtId="0" fontId="22" fillId="3" borderId="1" xfId="0" applyFont="1" applyFill="1" applyBorder="1" applyAlignment="1">
      <alignment horizontal="left" vertical="center" wrapText="1"/>
    </xf>
    <xf numFmtId="0" fontId="24" fillId="0" borderId="1" xfId="1" quotePrefix="1" applyFont="1" applyFill="1" applyBorder="1" applyAlignment="1">
      <alignment horizontal="center" vertical="center" wrapText="1"/>
    </xf>
    <xf numFmtId="0" fontId="24" fillId="0" borderId="0" xfId="0" applyFont="1" applyAlignment="1">
      <alignment horizontal="center" vertical="center" wrapText="1"/>
    </xf>
    <xf numFmtId="0" fontId="59" fillId="11" borderId="1" xfId="0" applyFont="1" applyFill="1" applyBorder="1" applyAlignment="1">
      <alignment vertical="center" wrapText="1"/>
    </xf>
    <xf numFmtId="0" fontId="59" fillId="11"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9" fontId="24" fillId="3" borderId="1" xfId="0" applyNumberFormat="1" applyFont="1" applyFill="1" applyBorder="1" applyAlignment="1">
      <alignment horizontal="center" vertical="center" wrapText="1"/>
    </xf>
    <xf numFmtId="16" fontId="26" fillId="4" borderId="1" xfId="0" applyNumberFormat="1" applyFont="1" applyFill="1" applyBorder="1" applyAlignment="1">
      <alignment vertical="center" wrapText="1"/>
    </xf>
    <xf numFmtId="0" fontId="26" fillId="4" borderId="1" xfId="0" applyFont="1" applyFill="1" applyBorder="1" applyAlignment="1">
      <alignment horizontal="center" vertical="center" wrapText="1"/>
    </xf>
    <xf numFmtId="0" fontId="24" fillId="0" borderId="1" xfId="0" quotePrefix="1" applyFont="1" applyFill="1" applyBorder="1" applyAlignment="1">
      <alignment vertical="center" wrapText="1"/>
    </xf>
    <xf numFmtId="0" fontId="58" fillId="0" borderId="1" xfId="9" applyFont="1" applyFill="1" applyBorder="1" applyAlignment="1">
      <alignment horizontal="center" vertical="center" wrapText="1"/>
    </xf>
    <xf numFmtId="0" fontId="24" fillId="0" borderId="1" xfId="0" applyFont="1" applyBorder="1" applyAlignment="1">
      <alignment vertical="center" wrapText="1"/>
    </xf>
    <xf numFmtId="166" fontId="24" fillId="0" borderId="1" xfId="0" applyNumberFormat="1" applyFont="1" applyFill="1" applyBorder="1" applyAlignment="1">
      <alignment horizontal="center" vertical="center" wrapText="1"/>
    </xf>
    <xf numFmtId="0" fontId="58" fillId="0" borderId="1" xfId="0" applyFont="1" applyFill="1" applyBorder="1" applyAlignment="1">
      <alignment vertical="center" wrapText="1"/>
    </xf>
    <xf numFmtId="0" fontId="58" fillId="0" borderId="1" xfId="0" applyFont="1" applyFill="1" applyBorder="1" applyAlignment="1">
      <alignment horizontal="left" vertical="center" wrapText="1"/>
    </xf>
    <xf numFmtId="0" fontId="24" fillId="0" borderId="1" xfId="0" quotePrefix="1" applyFont="1" applyBorder="1" applyAlignment="1">
      <alignment vertical="center" wrapText="1"/>
    </xf>
    <xf numFmtId="0" fontId="26" fillId="4" borderId="1" xfId="0" applyFont="1" applyFill="1" applyBorder="1" applyAlignment="1">
      <alignment vertical="center" wrapText="1"/>
    </xf>
    <xf numFmtId="0" fontId="58" fillId="0" borderId="1" xfId="0" quotePrefix="1" applyFont="1" applyFill="1" applyBorder="1" applyAlignment="1">
      <alignment vertical="center" wrapText="1"/>
    </xf>
    <xf numFmtId="0" fontId="26" fillId="0" borderId="1" xfId="0" quotePrefix="1" applyFont="1" applyFill="1" applyBorder="1" applyAlignment="1">
      <alignment vertical="center" wrapText="1"/>
    </xf>
    <xf numFmtId="0" fontId="24" fillId="0" borderId="1" xfId="0" applyFont="1" applyFill="1" applyBorder="1" applyAlignment="1">
      <alignment vertical="center" wrapText="1"/>
    </xf>
    <xf numFmtId="0" fontId="24" fillId="3" borderId="1" xfId="0" quotePrefix="1" applyFont="1" applyFill="1" applyBorder="1" applyAlignment="1">
      <alignment vertical="center" wrapText="1"/>
    </xf>
    <xf numFmtId="16" fontId="24" fillId="0" borderId="1" xfId="0" applyNumberFormat="1" applyFont="1" applyFill="1" applyBorder="1" applyAlignment="1">
      <alignment vertical="center" wrapText="1"/>
    </xf>
    <xf numFmtId="16" fontId="26" fillId="3" borderId="1" xfId="0" applyNumberFormat="1" applyFont="1" applyFill="1" applyBorder="1" applyAlignment="1">
      <alignment vertical="center" wrapText="1"/>
    </xf>
    <xf numFmtId="16" fontId="24" fillId="0" borderId="1" xfId="0" applyNumberFormat="1" applyFont="1" applyFill="1" applyBorder="1" applyAlignment="1">
      <alignment horizontal="left" vertical="center" wrapText="1"/>
    </xf>
    <xf numFmtId="16" fontId="26" fillId="4" borderId="1" xfId="0" applyNumberFormat="1" applyFont="1" applyFill="1" applyBorder="1" applyAlignment="1">
      <alignment horizontal="center" vertical="center" wrapText="1"/>
    </xf>
    <xf numFmtId="3" fontId="24" fillId="0" borderId="1" xfId="0" applyNumberFormat="1" applyFont="1" applyFill="1" applyBorder="1" applyAlignment="1">
      <alignment vertical="center" wrapText="1"/>
    </xf>
    <xf numFmtId="16" fontId="26" fillId="0" borderId="1" xfId="0" applyNumberFormat="1" applyFont="1" applyFill="1" applyBorder="1" applyAlignment="1">
      <alignment vertical="center" wrapText="1"/>
    </xf>
    <xf numFmtId="0" fontId="32" fillId="0" borderId="1" xfId="0" quotePrefix="1" applyFont="1" applyFill="1" applyBorder="1" applyAlignment="1">
      <alignment vertical="center" wrapText="1"/>
    </xf>
    <xf numFmtId="10" fontId="24" fillId="0" borderId="1" xfId="0" applyNumberFormat="1" applyFont="1" applyFill="1" applyBorder="1" applyAlignment="1">
      <alignment vertical="center" wrapText="1"/>
    </xf>
    <xf numFmtId="166" fontId="58" fillId="0" borderId="1" xfId="0" applyNumberFormat="1" applyFont="1" applyFill="1" applyBorder="1" applyAlignment="1">
      <alignment horizontal="center" vertical="center" wrapText="1"/>
    </xf>
    <xf numFmtId="0" fontId="26" fillId="4" borderId="1" xfId="0" quotePrefix="1" applyFont="1" applyFill="1" applyBorder="1" applyAlignment="1">
      <alignment vertical="center" wrapText="1"/>
    </xf>
    <xf numFmtId="16" fontId="26" fillId="4" borderId="1" xfId="0" quotePrefix="1" applyNumberFormat="1" applyFont="1" applyFill="1" applyBorder="1" applyAlignment="1">
      <alignment horizontal="left" vertical="center" wrapText="1"/>
    </xf>
    <xf numFmtId="16" fontId="26" fillId="4" borderId="1" xfId="0" quotePrefix="1" applyNumberFormat="1" applyFont="1" applyFill="1" applyBorder="1" applyAlignment="1">
      <alignment vertical="center" wrapText="1"/>
    </xf>
    <xf numFmtId="16" fontId="24" fillId="0" borderId="1" xfId="0" quotePrefix="1" applyNumberFormat="1" applyFont="1" applyFill="1" applyBorder="1" applyAlignment="1">
      <alignment vertical="center" wrapText="1"/>
    </xf>
    <xf numFmtId="16" fontId="26" fillId="0" borderId="1" xfId="0" quotePrefix="1" applyNumberFormat="1" applyFont="1" applyFill="1" applyBorder="1" applyAlignment="1">
      <alignment vertical="center" wrapText="1"/>
    </xf>
    <xf numFmtId="0" fontId="32" fillId="0" borderId="1" xfId="0" applyFont="1" applyFill="1" applyBorder="1" applyAlignment="1">
      <alignment vertical="center" wrapText="1"/>
    </xf>
    <xf numFmtId="10" fontId="58" fillId="0" borderId="1" xfId="32" applyNumberFormat="1" applyFont="1" applyFill="1" applyBorder="1" applyAlignment="1">
      <alignment horizontal="center" vertical="center" wrapText="1"/>
    </xf>
    <xf numFmtId="0" fontId="26" fillId="0" borderId="1" xfId="0" quotePrefix="1" applyFont="1" applyFill="1" applyBorder="1" applyAlignment="1">
      <alignment horizontal="left" vertical="center" wrapText="1"/>
    </xf>
    <xf numFmtId="0" fontId="60" fillId="0" borderId="1" xfId="0" quotePrefix="1" applyFont="1" applyFill="1" applyBorder="1" applyAlignment="1">
      <alignment horizontal="left" vertical="center" wrapText="1"/>
    </xf>
    <xf numFmtId="16" fontId="24" fillId="4" borderId="1" xfId="0" applyNumberFormat="1" applyFont="1" applyFill="1" applyBorder="1" applyAlignment="1">
      <alignment vertical="center" wrapText="1"/>
    </xf>
    <xf numFmtId="16" fontId="32" fillId="0" borderId="1" xfId="0" applyNumberFormat="1" applyFont="1" applyFill="1" applyBorder="1" applyAlignment="1">
      <alignment horizontal="left" vertical="center" wrapText="1"/>
    </xf>
    <xf numFmtId="0" fontId="61" fillId="0" borderId="1" xfId="0" applyFont="1" applyFill="1" applyBorder="1" applyAlignment="1">
      <alignment horizontal="center" vertical="center" wrapText="1"/>
    </xf>
    <xf numFmtId="49" fontId="32" fillId="4" borderId="1" xfId="0" applyNumberFormat="1" applyFont="1" applyFill="1" applyBorder="1" applyAlignment="1">
      <alignment horizontal="left" vertical="center" wrapText="1"/>
    </xf>
    <xf numFmtId="49" fontId="32" fillId="4" borderId="1" xfId="0" applyNumberFormat="1" applyFont="1" applyFill="1" applyBorder="1" applyAlignment="1">
      <alignment horizontal="center" vertical="center" wrapText="1"/>
    </xf>
    <xf numFmtId="0" fontId="62" fillId="0" borderId="0" xfId="0" applyFont="1" applyAlignment="1">
      <alignment vertical="center" wrapText="1"/>
    </xf>
    <xf numFmtId="0" fontId="26" fillId="0" borderId="0" xfId="0" applyFont="1" applyAlignment="1">
      <alignment vertical="center" wrapText="1"/>
    </xf>
    <xf numFmtId="0" fontId="24" fillId="0" borderId="1" xfId="31" applyFont="1" applyFill="1" applyBorder="1" applyAlignment="1">
      <alignment horizontal="left" vertical="center" wrapText="1"/>
    </xf>
    <xf numFmtId="16" fontId="26" fillId="0" borderId="1" xfId="0" applyNumberFormat="1" applyFont="1" applyFill="1" applyBorder="1" applyAlignment="1">
      <alignment horizontal="left" vertical="center" wrapText="1"/>
    </xf>
    <xf numFmtId="9" fontId="24" fillId="0" borderId="1" xfId="0" applyNumberFormat="1" applyFont="1" applyFill="1" applyBorder="1" applyAlignment="1">
      <alignment horizontal="center" vertical="center" wrapText="1"/>
    </xf>
    <xf numFmtId="0" fontId="32" fillId="0" borderId="1" xfId="31" applyFont="1" applyFill="1" applyBorder="1" applyAlignment="1">
      <alignment horizontal="left" vertical="center" wrapText="1"/>
    </xf>
    <xf numFmtId="0" fontId="58" fillId="0" borderId="1" xfId="31" applyFont="1" applyFill="1" applyBorder="1" applyAlignment="1">
      <alignment horizontal="center" vertical="center" wrapText="1"/>
    </xf>
    <xf numFmtId="0" fontId="26" fillId="0" borderId="1" xfId="0" applyFont="1" applyFill="1" applyBorder="1" applyAlignment="1">
      <alignment horizontal="left" vertical="center" wrapText="1"/>
    </xf>
    <xf numFmtId="16" fontId="32" fillId="0" borderId="1" xfId="1" applyNumberFormat="1" applyFont="1" applyFill="1" applyBorder="1" applyAlignment="1">
      <alignment horizontal="left" vertical="center" wrapText="1"/>
    </xf>
    <xf numFmtId="0" fontId="58" fillId="0" borderId="1" xfId="1" applyFont="1" applyFill="1" applyBorder="1" applyAlignment="1">
      <alignment horizontal="center" vertical="center" wrapText="1"/>
    </xf>
    <xf numFmtId="0" fontId="32" fillId="0" borderId="1" xfId="1" applyFont="1" applyFill="1" applyBorder="1" applyAlignment="1">
      <alignment horizontal="left" vertical="center" wrapText="1"/>
    </xf>
    <xf numFmtId="0" fontId="58" fillId="0" borderId="1" xfId="1" quotePrefix="1" applyFont="1" applyFill="1" applyBorder="1" applyAlignment="1">
      <alignment horizontal="left" vertical="center" wrapText="1"/>
    </xf>
    <xf numFmtId="16" fontId="24" fillId="0" borderId="1" xfId="0" quotePrefix="1" applyNumberFormat="1" applyFont="1" applyFill="1" applyBorder="1" applyAlignment="1">
      <alignment horizontal="left" vertical="center" wrapText="1"/>
    </xf>
    <xf numFmtId="0" fontId="24" fillId="0" borderId="1" xfId="1" quotePrefix="1" applyFont="1" applyFill="1" applyBorder="1" applyAlignment="1">
      <alignment horizontal="left" vertical="center" wrapText="1"/>
    </xf>
    <xf numFmtId="0" fontId="26" fillId="0" borderId="1" xfId="0" applyFont="1" applyBorder="1" applyAlignment="1">
      <alignment vertical="center" wrapText="1"/>
    </xf>
    <xf numFmtId="0" fontId="32" fillId="0" borderId="1" xfId="0" applyFont="1" applyFill="1" applyBorder="1" applyAlignment="1">
      <alignment horizontal="left" vertical="center" wrapText="1"/>
    </xf>
    <xf numFmtId="49" fontId="32" fillId="0" borderId="1" xfId="0" applyNumberFormat="1" applyFont="1" applyFill="1" applyBorder="1" applyAlignment="1">
      <alignment horizontal="left" vertical="center" wrapText="1"/>
    </xf>
    <xf numFmtId="49" fontId="32" fillId="0" borderId="1" xfId="0" applyNumberFormat="1" applyFont="1" applyFill="1" applyBorder="1" applyAlignment="1">
      <alignment horizontal="center" vertical="center" wrapText="1"/>
    </xf>
    <xf numFmtId="0" fontId="62" fillId="0" borderId="0" xfId="0" applyFont="1" applyFill="1" applyAlignment="1">
      <alignment vertical="center" wrapText="1"/>
    </xf>
    <xf numFmtId="0" fontId="26" fillId="0" borderId="0" xfId="0" applyFont="1" applyFill="1" applyAlignment="1">
      <alignment vertical="center" wrapText="1"/>
    </xf>
    <xf numFmtId="16" fontId="26" fillId="12" borderId="1" xfId="0" applyNumberFormat="1" applyFont="1" applyFill="1" applyBorder="1" applyAlignment="1">
      <alignment vertical="center" wrapText="1"/>
    </xf>
    <xf numFmtId="0" fontId="26" fillId="0" borderId="1" xfId="0" quotePrefix="1" applyFont="1" applyBorder="1" applyAlignment="1">
      <alignment vertical="center" wrapText="1"/>
    </xf>
    <xf numFmtId="0" fontId="26" fillId="0" borderId="1" xfId="0" applyFont="1" applyFill="1" applyBorder="1" applyAlignment="1">
      <alignment vertical="center" wrapText="1"/>
    </xf>
    <xf numFmtId="16" fontId="24" fillId="4" borderId="1" xfId="0" applyNumberFormat="1" applyFont="1" applyFill="1" applyBorder="1" applyAlignment="1">
      <alignment horizontal="center" vertical="center" wrapText="1"/>
    </xf>
    <xf numFmtId="0" fontId="24" fillId="4" borderId="1" xfId="0" applyFont="1" applyFill="1" applyBorder="1" applyAlignment="1">
      <alignment vertical="center" wrapText="1"/>
    </xf>
    <xf numFmtId="16" fontId="26" fillId="12" borderId="1" xfId="0" applyNumberFormat="1" applyFont="1" applyFill="1" applyBorder="1" applyAlignment="1">
      <alignment horizontal="center" vertical="center" wrapText="1"/>
    </xf>
    <xf numFmtId="16" fontId="26" fillId="0" borderId="1" xfId="0" applyNumberFormat="1" applyFont="1" applyFill="1" applyBorder="1" applyAlignment="1">
      <alignment horizontal="center" vertical="center" wrapText="1"/>
    </xf>
    <xf numFmtId="16" fontId="32" fillId="4" borderId="1" xfId="0" applyNumberFormat="1" applyFont="1" applyFill="1" applyBorder="1" applyAlignment="1">
      <alignment horizontal="left" vertical="center" wrapText="1"/>
    </xf>
    <xf numFmtId="0" fontId="24" fillId="4" borderId="1" xfId="31" applyFont="1" applyFill="1" applyBorder="1" applyAlignment="1">
      <alignment horizontal="left" vertical="center" wrapText="1"/>
    </xf>
    <xf numFmtId="0" fontId="26" fillId="4" borderId="1" xfId="1" quotePrefix="1" applyFont="1" applyFill="1" applyBorder="1" applyAlignment="1">
      <alignment horizontal="left" vertical="center" wrapText="1"/>
    </xf>
    <xf numFmtId="0" fontId="24" fillId="4" borderId="1" xfId="1" applyFont="1" applyFill="1" applyBorder="1" applyAlignment="1">
      <alignment horizontal="center" vertical="center" wrapText="1"/>
    </xf>
    <xf numFmtId="49" fontId="26" fillId="0" borderId="1" xfId="0" applyNumberFormat="1" applyFont="1" applyFill="1" applyBorder="1" applyAlignment="1">
      <alignment horizontal="left" vertical="center" wrapText="1"/>
    </xf>
    <xf numFmtId="49" fontId="26" fillId="0" borderId="1" xfId="0" applyNumberFormat="1" applyFont="1" applyFill="1" applyBorder="1" applyAlignment="1">
      <alignment horizontal="center" vertical="center" wrapText="1"/>
    </xf>
    <xf numFmtId="0" fontId="24" fillId="0" borderId="1" xfId="31" quotePrefix="1" applyFont="1" applyFill="1" applyBorder="1" applyAlignment="1">
      <alignment horizontal="left" vertical="center" wrapText="1"/>
    </xf>
    <xf numFmtId="0" fontId="24" fillId="0" borderId="1" xfId="1" applyFont="1" applyFill="1" applyBorder="1" applyAlignment="1">
      <alignment horizontal="center" vertical="center" wrapText="1"/>
    </xf>
    <xf numFmtId="49" fontId="26" fillId="12" borderId="1" xfId="0" applyNumberFormat="1" applyFont="1" applyFill="1" applyBorder="1" applyAlignment="1">
      <alignment horizontal="left" vertical="center" wrapText="1"/>
    </xf>
    <xf numFmtId="49" fontId="26" fillId="12" borderId="1" xfId="0" applyNumberFormat="1" applyFont="1" applyFill="1" applyBorder="1" applyAlignment="1">
      <alignment horizontal="center" vertical="center" wrapText="1"/>
    </xf>
    <xf numFmtId="0" fontId="24" fillId="0" borderId="0" xfId="0" applyFont="1" applyFill="1" applyAlignment="1">
      <alignment vertical="center" wrapText="1"/>
    </xf>
    <xf numFmtId="0" fontId="24" fillId="0" borderId="0" xfId="0" applyFont="1" applyFill="1" applyAlignment="1">
      <alignment horizontal="center" vertical="center" wrapText="1"/>
    </xf>
    <xf numFmtId="0" fontId="24" fillId="0" borderId="0" xfId="0" applyNumberFormat="1" applyFont="1" applyAlignment="1">
      <alignment vertical="center" wrapText="1"/>
    </xf>
    <xf numFmtId="0" fontId="24" fillId="0" borderId="0" xfId="0" applyFont="1" applyAlignment="1">
      <alignment vertical="center" wrapText="1"/>
    </xf>
    <xf numFmtId="9" fontId="24" fillId="0" borderId="1" xfId="0" applyNumberFormat="1" applyFont="1" applyBorder="1" applyAlignment="1">
      <alignment horizontal="center" vertical="center" wrapText="1"/>
    </xf>
    <xf numFmtId="0" fontId="58" fillId="4" borderId="1" xfId="0" applyFont="1" applyFill="1" applyBorder="1" applyAlignment="1">
      <alignment vertical="center" wrapText="1"/>
    </xf>
    <xf numFmtId="0" fontId="26" fillId="0" borderId="1" xfId="1" quotePrefix="1" applyFont="1" applyFill="1" applyBorder="1" applyAlignment="1">
      <alignment horizontal="left" vertical="center" wrapText="1"/>
    </xf>
    <xf numFmtId="164" fontId="24" fillId="0" borderId="1" xfId="19" applyFont="1" applyFill="1" applyBorder="1" applyAlignment="1">
      <alignment vertical="center" wrapText="1"/>
    </xf>
    <xf numFmtId="0" fontId="26" fillId="3"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49" fontId="32" fillId="4" borderId="1" xfId="0" applyNumberFormat="1" applyFont="1" applyFill="1" applyBorder="1" applyAlignment="1">
      <alignment vertical="center" wrapText="1"/>
    </xf>
    <xf numFmtId="0" fontId="24" fillId="0" borderId="0" xfId="0" applyFont="1" applyFill="1" applyBorder="1" applyAlignment="1">
      <alignment vertical="center" wrapText="1"/>
    </xf>
    <xf numFmtId="0" fontId="61" fillId="0" borderId="1" xfId="0" applyFont="1" applyBorder="1" applyAlignment="1">
      <alignment vertical="center" wrapText="1"/>
    </xf>
    <xf numFmtId="0" fontId="61" fillId="0" borderId="1" xfId="0" applyFont="1" applyFill="1" applyBorder="1" applyAlignment="1">
      <alignment vertical="center" wrapText="1"/>
    </xf>
    <xf numFmtId="9" fontId="58" fillId="0" borderId="1" xfId="0" applyNumberFormat="1" applyFont="1" applyFill="1" applyBorder="1" applyAlignment="1">
      <alignment horizontal="center" vertical="center" wrapText="1"/>
    </xf>
    <xf numFmtId="4" fontId="24" fillId="0" borderId="1" xfId="0" applyNumberFormat="1" applyFont="1" applyFill="1" applyBorder="1" applyAlignment="1">
      <alignment horizontal="center" vertical="center" wrapText="1"/>
    </xf>
    <xf numFmtId="10" fontId="24" fillId="4" borderId="1" xfId="32" applyNumberFormat="1" applyFont="1" applyFill="1" applyBorder="1" applyAlignment="1">
      <alignment horizontal="center" vertical="center" wrapText="1"/>
    </xf>
    <xf numFmtId="4" fontId="24" fillId="4" borderId="1" xfId="0" applyNumberFormat="1" applyFont="1" applyFill="1" applyBorder="1" applyAlignment="1">
      <alignment horizontal="center" vertical="center" wrapText="1"/>
    </xf>
    <xf numFmtId="0" fontId="32" fillId="0" borderId="1" xfId="1" quotePrefix="1" applyFont="1" applyFill="1" applyBorder="1" applyAlignment="1">
      <alignment horizontal="left" vertical="center" wrapText="1"/>
    </xf>
    <xf numFmtId="0" fontId="58" fillId="0" borderId="1" xfId="1" applyFont="1" applyFill="1" applyBorder="1" applyAlignment="1">
      <alignment horizontal="left" vertical="center" wrapText="1"/>
    </xf>
    <xf numFmtId="0" fontId="36" fillId="8" borderId="1" xfId="0" applyFont="1" applyFill="1" applyBorder="1" applyAlignment="1">
      <alignment horizontal="center" vertical="center" wrapText="1"/>
    </xf>
    <xf numFmtId="0" fontId="30" fillId="0" borderId="1" xfId="0" applyFont="1" applyFill="1" applyBorder="1" applyAlignment="1">
      <alignment horizontal="left" vertical="center" wrapText="1"/>
    </xf>
    <xf numFmtId="10" fontId="24" fillId="0" borderId="1" xfId="32" applyNumberFormat="1" applyFont="1" applyFill="1" applyBorder="1" applyAlignment="1">
      <alignment horizontal="center" vertical="center" wrapText="1"/>
    </xf>
    <xf numFmtId="0" fontId="58" fillId="0" borderId="1" xfId="0" quotePrefix="1" applyFont="1" applyFill="1" applyBorder="1" applyAlignment="1">
      <alignment horizontal="center" vertical="center" wrapText="1"/>
    </xf>
    <xf numFmtId="16" fontId="58" fillId="0" borderId="5" xfId="0" applyNumberFormat="1" applyFont="1" applyFill="1" applyBorder="1" applyAlignment="1">
      <alignment horizontal="center" vertical="center" wrapText="1"/>
    </xf>
    <xf numFmtId="16" fontId="24" fillId="0" borderId="5" xfId="0" applyNumberFormat="1" applyFont="1" applyFill="1" applyBorder="1" applyAlignment="1">
      <alignment horizontal="center" vertical="center" wrapText="1"/>
    </xf>
    <xf numFmtId="16" fontId="58" fillId="0" borderId="1" xfId="0" applyNumberFormat="1" applyFont="1" applyFill="1" applyBorder="1" applyAlignment="1">
      <alignment horizontal="center" vertical="center" wrapText="1"/>
    </xf>
    <xf numFmtId="0" fontId="26" fillId="4" borderId="1" xfId="0" applyFont="1" applyFill="1" applyBorder="1" applyAlignment="1">
      <alignment horizontal="left" vertical="center" wrapText="1"/>
    </xf>
    <xf numFmtId="0" fontId="24" fillId="0" borderId="7" xfId="0" quotePrefix="1" applyFont="1" applyFill="1" applyBorder="1" applyAlignment="1">
      <alignment horizontal="center" vertical="center" wrapText="1"/>
    </xf>
    <xf numFmtId="0" fontId="24" fillId="0" borderId="7" xfId="0" quotePrefix="1" applyFont="1" applyFill="1" applyBorder="1" applyAlignment="1">
      <alignment vertical="center" wrapText="1"/>
    </xf>
    <xf numFmtId="0" fontId="32" fillId="0" borderId="1" xfId="9" applyFont="1" applyFill="1" applyBorder="1" applyAlignment="1">
      <alignment horizontal="center" vertical="center" wrapText="1"/>
    </xf>
    <xf numFmtId="0" fontId="26" fillId="0" borderId="1" xfId="31" applyFont="1" applyFill="1" applyBorder="1" applyAlignment="1">
      <alignment horizontal="left" vertical="center" wrapText="1"/>
    </xf>
    <xf numFmtId="10" fontId="26" fillId="0" borderId="1" xfId="32" applyNumberFormat="1" applyFont="1" applyFill="1" applyBorder="1" applyAlignment="1">
      <alignment horizontal="center" vertical="center" wrapText="1"/>
    </xf>
    <xf numFmtId="4" fontId="26" fillId="0" borderId="1" xfId="0" applyNumberFormat="1" applyFont="1" applyFill="1" applyBorder="1" applyAlignment="1">
      <alignment horizontal="center" vertical="center" wrapText="1"/>
    </xf>
    <xf numFmtId="0" fontId="26" fillId="12" borderId="1" xfId="73" applyNumberFormat="1" applyFont="1" applyFill="1" applyBorder="1" applyAlignment="1">
      <alignment vertical="center" wrapText="1"/>
    </xf>
    <xf numFmtId="0" fontId="26" fillId="12" borderId="1" xfId="73" applyFont="1" applyFill="1" applyBorder="1" applyAlignment="1">
      <alignment horizontal="center" vertical="center" wrapText="1"/>
    </xf>
    <xf numFmtId="0" fontId="26" fillId="4" borderId="1" xfId="73" applyNumberFormat="1" applyFont="1" applyFill="1" applyBorder="1" applyAlignment="1">
      <alignment vertical="center" wrapText="1"/>
    </xf>
    <xf numFmtId="0" fontId="26" fillId="3" borderId="1" xfId="73" applyNumberFormat="1" applyFont="1" applyFill="1" applyBorder="1" applyAlignment="1">
      <alignment vertical="center" wrapText="1"/>
    </xf>
    <xf numFmtId="0" fontId="24" fillId="3" borderId="1" xfId="73" applyNumberFormat="1" applyFont="1" applyFill="1" applyBorder="1" applyAlignment="1">
      <alignment vertical="center" wrapText="1"/>
    </xf>
    <xf numFmtId="0" fontId="24" fillId="0" borderId="1" xfId="73" quotePrefix="1" applyNumberFormat="1" applyFont="1" applyFill="1" applyBorder="1" applyAlignment="1">
      <alignment vertical="center" wrapText="1"/>
    </xf>
    <xf numFmtId="0" fontId="24" fillId="0" borderId="1" xfId="73" quotePrefix="1" applyNumberFormat="1" applyFont="1" applyFill="1" applyBorder="1" applyAlignment="1">
      <alignment horizontal="left" vertical="center" wrapText="1"/>
    </xf>
    <xf numFmtId="0" fontId="24" fillId="0" borderId="1" xfId="73" applyNumberFormat="1" applyFont="1" applyFill="1" applyBorder="1" applyAlignment="1">
      <alignment vertical="center" wrapText="1"/>
    </xf>
    <xf numFmtId="0" fontId="26" fillId="0" borderId="1" xfId="73" applyNumberFormat="1" applyFont="1" applyFill="1" applyBorder="1" applyAlignment="1">
      <alignment vertical="center" wrapText="1"/>
    </xf>
    <xf numFmtId="0" fontId="24" fillId="3" borderId="1" xfId="73" quotePrefix="1" applyNumberFormat="1" applyFont="1" applyFill="1" applyBorder="1" applyAlignment="1">
      <alignment horizontal="left" vertical="center" wrapText="1"/>
    </xf>
    <xf numFmtId="0" fontId="24" fillId="3" borderId="1" xfId="73" applyFont="1" applyFill="1" applyBorder="1" applyAlignment="1">
      <alignment horizontal="center" vertical="center" wrapText="1"/>
    </xf>
    <xf numFmtId="0" fontId="32" fillId="4" borderId="1" xfId="73" applyNumberFormat="1" applyFont="1" applyFill="1" applyBorder="1" applyAlignment="1">
      <alignment vertical="center" wrapText="1"/>
    </xf>
    <xf numFmtId="0" fontId="26" fillId="0" borderId="1" xfId="73" applyNumberFormat="1" applyFont="1" applyFill="1" applyBorder="1" applyAlignment="1">
      <alignment horizontal="left" vertical="center" wrapText="1"/>
    </xf>
    <xf numFmtId="0" fontId="32" fillId="0" borderId="1" xfId="73" applyNumberFormat="1" applyFont="1" applyFill="1" applyBorder="1" applyAlignment="1">
      <alignment vertical="center" wrapText="1"/>
    </xf>
    <xf numFmtId="0" fontId="26" fillId="0" borderId="1" xfId="73" quotePrefix="1" applyNumberFormat="1" applyFont="1" applyFill="1" applyBorder="1" applyAlignment="1">
      <alignment horizontal="left" vertical="center" wrapText="1"/>
    </xf>
    <xf numFmtId="9" fontId="24" fillId="3" borderId="1" xfId="73" applyNumberFormat="1" applyFont="1" applyFill="1" applyBorder="1" applyAlignment="1">
      <alignment horizontal="center" vertical="center" wrapText="1"/>
    </xf>
    <xf numFmtId="0" fontId="26" fillId="4" borderId="1" xfId="73" applyNumberFormat="1" applyFont="1" applyFill="1" applyBorder="1" applyAlignment="1">
      <alignment horizontal="left" vertical="center" wrapText="1"/>
    </xf>
    <xf numFmtId="0" fontId="24" fillId="4" borderId="1" xfId="73" applyFont="1" applyFill="1" applyBorder="1" applyAlignment="1">
      <alignment horizontal="center" vertical="center" wrapText="1"/>
    </xf>
    <xf numFmtId="0" fontId="58" fillId="0" borderId="1" xfId="74" quotePrefix="1" applyNumberFormat="1" applyFont="1" applyFill="1" applyBorder="1" applyAlignment="1">
      <alignment horizontal="left" vertical="center" wrapText="1"/>
    </xf>
    <xf numFmtId="0" fontId="26" fillId="0" borderId="1" xfId="74" applyFont="1" applyFill="1" applyBorder="1" applyAlignment="1">
      <alignment vertical="center" wrapText="1"/>
    </xf>
    <xf numFmtId="0" fontId="24" fillId="0" borderId="1" xfId="74" applyFont="1" applyFill="1" applyBorder="1" applyAlignment="1">
      <alignment vertical="center" wrapText="1"/>
    </xf>
    <xf numFmtId="0" fontId="58" fillId="0" borderId="1" xfId="76" applyNumberFormat="1" applyFont="1" applyFill="1" applyBorder="1" applyAlignment="1">
      <alignment horizontal="center" vertical="center" wrapText="1"/>
    </xf>
    <xf numFmtId="0" fontId="24" fillId="0" borderId="1" xfId="76" applyNumberFormat="1" applyFont="1" applyFill="1" applyBorder="1" applyAlignment="1">
      <alignment horizontal="center" vertical="center" wrapText="1"/>
    </xf>
    <xf numFmtId="0" fontId="22" fillId="0" borderId="0" xfId="0" applyFont="1" applyFill="1" applyAlignment="1">
      <alignment horizontal="left" vertical="center"/>
    </xf>
    <xf numFmtId="0" fontId="63" fillId="0" borderId="0" xfId="0" applyFont="1" applyFill="1" applyAlignment="1">
      <alignment horizontal="left" vertical="center"/>
    </xf>
    <xf numFmtId="0" fontId="64" fillId="0" borderId="0" xfId="0" applyFont="1" applyFill="1" applyAlignment="1">
      <alignment horizontal="left" vertical="center"/>
    </xf>
    <xf numFmtId="0" fontId="65" fillId="0" borderId="0" xfId="0" applyFont="1" applyFill="1" applyAlignment="1">
      <alignment horizontal="left" vertical="center"/>
    </xf>
    <xf numFmtId="0" fontId="65" fillId="0" borderId="0" xfId="0" applyFont="1" applyAlignment="1">
      <alignment horizontal="left" vertical="center"/>
    </xf>
    <xf numFmtId="0" fontId="65" fillId="0" borderId="0" xfId="0" applyFont="1" applyFill="1" applyAlignment="1">
      <alignment vertical="center"/>
    </xf>
    <xf numFmtId="0" fontId="22" fillId="0" borderId="0" xfId="0" applyFont="1" applyAlignment="1">
      <alignment vertical="top"/>
    </xf>
    <xf numFmtId="0" fontId="66" fillId="0" borderId="0" xfId="0" applyFont="1" applyAlignment="1">
      <alignment vertical="center"/>
    </xf>
    <xf numFmtId="0" fontId="42" fillId="13" borderId="1" xfId="0" applyFont="1" applyFill="1" applyBorder="1" applyAlignment="1">
      <alignment horizontal="center" vertical="center" wrapText="1"/>
    </xf>
    <xf numFmtId="0" fontId="24" fillId="13" borderId="1" xfId="0" applyFont="1" applyFill="1" applyBorder="1" applyAlignment="1">
      <alignment vertical="center" wrapText="1"/>
    </xf>
    <xf numFmtId="0" fontId="24" fillId="0" borderId="1" xfId="0" applyFont="1" applyBorder="1" applyAlignment="1">
      <alignment horizontal="center" vertical="center"/>
    </xf>
    <xf numFmtId="0" fontId="24" fillId="13" borderId="1" xfId="0" applyFont="1" applyFill="1" applyBorder="1" applyAlignment="1">
      <alignment horizontal="center" vertical="center" wrapText="1"/>
    </xf>
    <xf numFmtId="0" fontId="42" fillId="0" borderId="1" xfId="0" applyFont="1" applyBorder="1" applyAlignment="1">
      <alignment vertical="center" wrapText="1"/>
    </xf>
    <xf numFmtId="49" fontId="67" fillId="4" borderId="1" xfId="0" applyNumberFormat="1" applyFont="1" applyFill="1" applyBorder="1" applyAlignment="1">
      <alignment horizontal="left" vertical="center" wrapText="1"/>
    </xf>
    <xf numFmtId="0" fontId="41" fillId="3" borderId="1" xfId="0" applyFont="1" applyFill="1" applyBorder="1" applyAlignment="1">
      <alignment vertical="center" wrapText="1"/>
    </xf>
    <xf numFmtId="0" fontId="24" fillId="3" borderId="1" xfId="0" applyFont="1" applyFill="1" applyBorder="1" applyAlignment="1">
      <alignment vertical="center" wrapText="1"/>
    </xf>
    <xf numFmtId="0" fontId="36" fillId="7" borderId="1" xfId="0" applyFont="1" applyFill="1" applyBorder="1" applyAlignment="1">
      <alignment horizontal="center" vertical="center" wrapText="1"/>
    </xf>
    <xf numFmtId="2" fontId="23" fillId="0" borderId="1" xfId="20" applyNumberFormat="1" applyFont="1" applyFill="1" applyBorder="1" applyAlignment="1">
      <alignment horizontal="center" vertical="center" wrapText="1"/>
    </xf>
    <xf numFmtId="2" fontId="23" fillId="0" borderId="1" xfId="0" applyNumberFormat="1" applyFont="1" applyFill="1" applyBorder="1" applyAlignment="1">
      <alignment horizontal="center" vertical="center" wrapText="1"/>
    </xf>
    <xf numFmtId="0" fontId="23" fillId="0" borderId="1" xfId="0" applyFont="1" applyFill="1" applyBorder="1" applyAlignment="1">
      <alignment horizontal="justify" vertical="center" wrapText="1"/>
    </xf>
    <xf numFmtId="2" fontId="24" fillId="0" borderId="1" xfId="31" applyNumberFormat="1" applyFont="1" applyFill="1" applyBorder="1" applyAlignment="1">
      <alignment horizontal="left" vertical="top" wrapText="1"/>
    </xf>
    <xf numFmtId="164" fontId="24" fillId="0" borderId="1" xfId="19" applyFont="1" applyFill="1" applyBorder="1" applyAlignment="1">
      <alignment horizontal="center" vertical="top" wrapText="1"/>
    </xf>
    <xf numFmtId="0" fontId="24" fillId="0" borderId="1" xfId="31" applyFont="1" applyFill="1" applyBorder="1" applyAlignment="1">
      <alignment horizontal="left" vertical="top" wrapText="1"/>
    </xf>
    <xf numFmtId="0" fontId="24" fillId="0" borderId="1" xfId="31" quotePrefix="1" applyFont="1" applyFill="1" applyBorder="1" applyAlignment="1">
      <alignment horizontal="left" vertical="top" wrapText="1"/>
    </xf>
    <xf numFmtId="49" fontId="24" fillId="0" borderId="1" xfId="31" applyNumberFormat="1" applyFont="1" applyFill="1" applyBorder="1" applyAlignment="1">
      <alignment horizontal="left" vertical="top" wrapText="1"/>
    </xf>
    <xf numFmtId="9" fontId="24" fillId="3" borderId="1" xfId="19" applyNumberFormat="1" applyFont="1" applyFill="1" applyBorder="1" applyAlignment="1">
      <alignment horizontal="center" vertical="top" wrapText="1"/>
    </xf>
    <xf numFmtId="9" fontId="24" fillId="0" borderId="1" xfId="19" applyNumberFormat="1" applyFont="1" applyFill="1" applyBorder="1" applyAlignment="1">
      <alignment horizontal="center" vertical="top" wrapText="1"/>
    </xf>
    <xf numFmtId="49" fontId="24" fillId="3" borderId="1" xfId="31" applyNumberFormat="1" applyFont="1" applyFill="1" applyBorder="1" applyAlignment="1">
      <alignment vertical="top" wrapText="1"/>
    </xf>
    <xf numFmtId="49" fontId="24" fillId="3" borderId="1" xfId="31" applyNumberFormat="1" applyFont="1" applyFill="1" applyBorder="1" applyAlignment="1">
      <alignment horizontal="center" vertical="top" wrapText="1"/>
    </xf>
    <xf numFmtId="49" fontId="24" fillId="3" borderId="1" xfId="0" quotePrefix="1" applyNumberFormat="1" applyFont="1" applyFill="1" applyBorder="1" applyAlignment="1">
      <alignment vertical="center"/>
    </xf>
    <xf numFmtId="0" fontId="24" fillId="4" borderId="1" xfId="31" applyFont="1" applyFill="1" applyBorder="1" applyAlignment="1">
      <alignment horizontal="left" vertical="top" wrapText="1"/>
    </xf>
    <xf numFmtId="164" fontId="26" fillId="4" borderId="1" xfId="19" applyFont="1" applyFill="1" applyBorder="1" applyAlignment="1">
      <alignment horizontal="center" vertical="top" wrapText="1"/>
    </xf>
    <xf numFmtId="164" fontId="26" fillId="0" borderId="1" xfId="19" applyFont="1" applyFill="1" applyBorder="1" applyAlignment="1">
      <alignment horizontal="center" vertical="top" wrapText="1"/>
    </xf>
    <xf numFmtId="164" fontId="24" fillId="3" borderId="1" xfId="19" applyFont="1" applyFill="1" applyBorder="1" applyAlignment="1">
      <alignment horizontal="center" vertical="top" wrapText="1"/>
    </xf>
    <xf numFmtId="164" fontId="24" fillId="0" borderId="1" xfId="19" applyFont="1" applyFill="1" applyBorder="1" applyAlignment="1">
      <alignment horizontal="center" vertical="center" wrapText="1"/>
    </xf>
    <xf numFmtId="0" fontId="58" fillId="3" borderId="1" xfId="0" applyFont="1" applyFill="1" applyBorder="1" applyAlignment="1">
      <alignment wrapText="1"/>
    </xf>
    <xf numFmtId="0" fontId="24" fillId="3" borderId="1" xfId="31" applyFont="1" applyFill="1" applyBorder="1" applyAlignment="1">
      <alignment horizontal="left" vertical="top" wrapText="1"/>
    </xf>
    <xf numFmtId="0" fontId="24" fillId="4" borderId="1" xfId="31" applyFont="1" applyFill="1" applyBorder="1" applyAlignment="1">
      <alignment horizontal="center" vertical="top" wrapText="1"/>
    </xf>
    <xf numFmtId="0" fontId="26" fillId="4" borderId="1" xfId="31" applyFont="1" applyFill="1" applyBorder="1" applyAlignment="1">
      <alignment horizontal="left" vertical="top" wrapText="1"/>
    </xf>
    <xf numFmtId="49" fontId="26" fillId="0" borderId="0" xfId="31" applyNumberFormat="1" applyFont="1" applyFill="1" applyBorder="1" applyAlignment="1">
      <alignment horizontal="left" vertical="top" wrapText="1"/>
    </xf>
    <xf numFmtId="49" fontId="24" fillId="0" borderId="0" xfId="0" applyNumberFormat="1" applyFont="1" applyBorder="1" applyAlignment="1">
      <alignment horizontal="left"/>
    </xf>
    <xf numFmtId="0" fontId="24" fillId="0" borderId="0" xfId="0" applyFont="1" applyBorder="1" applyAlignment="1">
      <alignment vertical="center" wrapText="1"/>
    </xf>
    <xf numFmtId="0" fontId="58" fillId="4" borderId="1" xfId="0" applyFont="1" applyFill="1" applyBorder="1" applyAlignment="1">
      <alignment horizontal="center" vertical="center" wrapText="1"/>
    </xf>
    <xf numFmtId="0" fontId="58" fillId="0" borderId="1" xfId="0" quotePrefix="1" applyFont="1" applyFill="1" applyBorder="1" applyAlignment="1">
      <alignment horizontal="left" vertical="center" wrapText="1"/>
    </xf>
    <xf numFmtId="0" fontId="24" fillId="0" borderId="1" xfId="0" quotePrefix="1" applyFont="1" applyFill="1" applyBorder="1" applyAlignment="1">
      <alignment horizontal="left" vertical="center" wrapText="1"/>
    </xf>
    <xf numFmtId="16" fontId="24" fillId="3" borderId="1" xfId="0" applyNumberFormat="1" applyFont="1" applyFill="1" applyBorder="1" applyAlignment="1">
      <alignment horizontal="center" vertical="center" wrapText="1"/>
    </xf>
    <xf numFmtId="3" fontId="24" fillId="0" borderId="1" xfId="0" applyNumberFormat="1" applyFont="1" applyFill="1" applyBorder="1" applyAlignment="1">
      <alignment horizontal="center" vertical="center" wrapText="1"/>
    </xf>
    <xf numFmtId="0" fontId="24" fillId="0" borderId="0" xfId="1" quotePrefix="1" applyFont="1" applyFill="1" applyBorder="1" applyAlignment="1">
      <alignment horizontal="left" vertical="center" wrapText="1"/>
    </xf>
    <xf numFmtId="0" fontId="24" fillId="0" borderId="0" xfId="0" applyFont="1" applyFill="1" applyBorder="1" applyAlignment="1">
      <alignment horizontal="center" vertical="center" wrapText="1"/>
    </xf>
    <xf numFmtId="0" fontId="24" fillId="0" borderId="0" xfId="31" applyFont="1" applyFill="1" applyBorder="1" applyAlignment="1">
      <alignment horizontal="left" vertical="center" wrapText="1"/>
    </xf>
    <xf numFmtId="10" fontId="24" fillId="0" borderId="0" xfId="32" applyNumberFormat="1" applyFont="1" applyFill="1" applyBorder="1" applyAlignment="1">
      <alignment horizontal="center" vertical="center" wrapText="1"/>
    </xf>
    <xf numFmtId="4" fontId="24" fillId="0" borderId="0" xfId="0" applyNumberFormat="1" applyFont="1" applyFill="1" applyBorder="1" applyAlignment="1">
      <alignment horizontal="center" vertical="center" wrapText="1"/>
    </xf>
    <xf numFmtId="0" fontId="24" fillId="0" borderId="0" xfId="0" quotePrefix="1" applyFont="1" applyFill="1" applyBorder="1" applyAlignment="1">
      <alignment vertical="center" wrapText="1"/>
    </xf>
    <xf numFmtId="0" fontId="58" fillId="0" borderId="0" xfId="0" quotePrefix="1" applyFont="1" applyFill="1" applyBorder="1" applyAlignment="1">
      <alignment vertical="center" wrapText="1"/>
    </xf>
    <xf numFmtId="0" fontId="58" fillId="3" borderId="0" xfId="0" applyFont="1" applyFill="1" applyBorder="1" applyAlignment="1">
      <alignment vertical="center" wrapText="1"/>
    </xf>
    <xf numFmtId="0" fontId="58" fillId="0" borderId="0" xfId="0" applyFont="1" applyFill="1" applyBorder="1" applyAlignment="1">
      <alignment vertical="center" wrapText="1"/>
    </xf>
    <xf numFmtId="0" fontId="26" fillId="12" borderId="1" xfId="31" applyFont="1" applyFill="1" applyBorder="1" applyAlignment="1">
      <alignment horizontal="justify" vertical="center" wrapText="1"/>
    </xf>
    <xf numFmtId="0" fontId="26" fillId="12" borderId="1" xfId="31" applyFont="1" applyFill="1" applyBorder="1" applyAlignment="1">
      <alignment horizontal="center" vertical="center" wrapText="1"/>
    </xf>
    <xf numFmtId="0" fontId="26" fillId="4" borderId="1" xfId="31" applyFont="1" applyFill="1" applyBorder="1" applyAlignment="1">
      <alignment horizontal="justify" vertical="center" wrapText="1"/>
    </xf>
    <xf numFmtId="0" fontId="26" fillId="4" borderId="1" xfId="31" applyFont="1" applyFill="1" applyBorder="1" applyAlignment="1">
      <alignment horizontal="center" vertical="center" wrapText="1"/>
    </xf>
    <xf numFmtId="49" fontId="26" fillId="4" borderId="1" xfId="31" applyNumberFormat="1" applyFont="1" applyFill="1" applyBorder="1" applyAlignment="1">
      <alignment horizontal="left" vertical="top" wrapText="1"/>
    </xf>
    <xf numFmtId="0" fontId="24" fillId="0" borderId="8" xfId="1" quotePrefix="1" applyFont="1" applyFill="1" applyBorder="1" applyAlignment="1">
      <alignment horizontal="center" vertical="center" wrapText="1"/>
    </xf>
    <xf numFmtId="0" fontId="24" fillId="0" borderId="7" xfId="1" quotePrefix="1" applyFont="1" applyFill="1" applyBorder="1" applyAlignment="1">
      <alignment horizontal="center" vertical="center" wrapText="1"/>
    </xf>
    <xf numFmtId="0" fontId="31" fillId="0" borderId="1" xfId="20" applyFont="1" applyFill="1" applyBorder="1" applyAlignment="1">
      <alignment horizontal="justify" vertical="center" wrapText="1"/>
    </xf>
    <xf numFmtId="0" fontId="59" fillId="7" borderId="1" xfId="0" applyFont="1" applyFill="1" applyBorder="1" applyAlignment="1">
      <alignment horizontal="center" vertical="center" wrapText="1"/>
    </xf>
    <xf numFmtId="0" fontId="26" fillId="12" borderId="1" xfId="0" applyFont="1" applyFill="1" applyBorder="1" applyAlignment="1">
      <alignment horizontal="center" vertical="center" wrapText="1"/>
    </xf>
    <xf numFmtId="0" fontId="24" fillId="0" borderId="0" xfId="0" applyFont="1" applyBorder="1" applyAlignment="1">
      <alignment horizontal="center" vertical="center" wrapText="1"/>
    </xf>
    <xf numFmtId="0" fontId="24" fillId="0" borderId="5" xfId="0" applyFont="1" applyFill="1" applyBorder="1" applyAlignment="1">
      <alignment horizontal="center" vertical="center" wrapText="1"/>
    </xf>
    <xf numFmtId="49" fontId="24" fillId="3" borderId="1" xfId="31" applyNumberFormat="1" applyFont="1" applyFill="1" applyBorder="1" applyAlignment="1">
      <alignment horizontal="left" vertical="top" wrapText="1"/>
    </xf>
    <xf numFmtId="0" fontId="24" fillId="0" borderId="1" xfId="73" applyNumberFormat="1" applyFont="1" applyFill="1" applyBorder="1" applyAlignment="1">
      <alignment horizontal="left" vertical="center" wrapText="1"/>
    </xf>
    <xf numFmtId="0" fontId="24" fillId="0" borderId="1" xfId="73"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quotePrefix="1" applyFont="1" applyBorder="1" applyAlignment="1">
      <alignment horizontal="center" vertical="center" wrapText="1"/>
    </xf>
    <xf numFmtId="0" fontId="24" fillId="0"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58" fillId="0" borderId="1" xfId="0" applyFont="1" applyFill="1" applyBorder="1" applyAlignment="1">
      <alignment horizontal="center" vertical="center" wrapText="1"/>
    </xf>
    <xf numFmtId="16" fontId="24" fillId="0" borderId="1" xfId="0" applyNumberFormat="1" applyFont="1" applyFill="1" applyBorder="1" applyAlignment="1">
      <alignment horizontal="center" vertical="center" wrapText="1"/>
    </xf>
    <xf numFmtId="0" fontId="24" fillId="0" borderId="1" xfId="0" quotePrefix="1" applyFont="1" applyFill="1" applyBorder="1" applyAlignment="1">
      <alignment horizontal="center" vertical="center" wrapText="1"/>
    </xf>
    <xf numFmtId="0" fontId="26" fillId="0" borderId="1" xfId="0" quotePrefix="1" applyFont="1" applyFill="1" applyBorder="1" applyAlignment="1">
      <alignment horizontal="center" vertical="center" wrapText="1"/>
    </xf>
    <xf numFmtId="0" fontId="32" fillId="0" borderId="1" xfId="0" quotePrefix="1" applyFont="1" applyFill="1" applyBorder="1" applyAlignment="1">
      <alignment horizontal="left" vertical="center" wrapText="1"/>
    </xf>
    <xf numFmtId="0" fontId="42" fillId="0" borderId="1" xfId="1" quotePrefix="1" applyFont="1" applyFill="1" applyBorder="1" applyAlignment="1">
      <alignment horizontal="center" vertical="center" wrapText="1"/>
    </xf>
    <xf numFmtId="0" fontId="23" fillId="14" borderId="0" xfId="0" applyFont="1" applyFill="1" applyAlignment="1">
      <alignment horizontal="justify" vertical="center"/>
    </xf>
    <xf numFmtId="2" fontId="31" fillId="0" borderId="1" xfId="20" applyNumberFormat="1" applyFont="1" applyFill="1" applyBorder="1" applyAlignment="1">
      <alignment horizontal="center" vertical="center" wrapText="1"/>
    </xf>
    <xf numFmtId="2" fontId="22" fillId="0" borderId="1" xfId="20" applyNumberFormat="1" applyFont="1" applyFill="1" applyBorder="1" applyAlignment="1">
      <alignment horizontal="center" vertical="center" wrapText="1"/>
    </xf>
    <xf numFmtId="0" fontId="68" fillId="0" borderId="0" xfId="0" applyFont="1" applyFill="1" applyAlignment="1">
      <alignment horizontal="left" vertical="center"/>
    </xf>
    <xf numFmtId="0" fontId="64" fillId="14" borderId="0" xfId="0" applyFont="1" applyFill="1" applyAlignment="1">
      <alignment horizontal="left" vertical="center"/>
    </xf>
    <xf numFmtId="49" fontId="23" fillId="0" borderId="1" xfId="19" applyNumberFormat="1" applyFont="1" applyFill="1" applyBorder="1" applyAlignment="1">
      <alignment horizontal="center" vertical="center" wrapText="1"/>
    </xf>
    <xf numFmtId="0" fontId="31" fillId="3" borderId="1" xfId="0" applyFont="1" applyFill="1" applyBorder="1" applyAlignment="1">
      <alignment vertical="center" wrapText="1"/>
    </xf>
    <xf numFmtId="0" fontId="31" fillId="3" borderId="1" xfId="0" applyFont="1" applyFill="1" applyBorder="1" applyAlignment="1">
      <alignment horizontal="left" vertical="center" wrapText="1"/>
    </xf>
    <xf numFmtId="0" fontId="23" fillId="3" borderId="1" xfId="0" applyFont="1" applyFill="1" applyBorder="1" applyAlignment="1">
      <alignment horizontal="center" vertical="center"/>
    </xf>
    <xf numFmtId="0" fontId="23" fillId="0" borderId="0" xfId="0" applyFont="1" applyAlignment="1">
      <alignment horizontal="center" vertical="center"/>
    </xf>
    <xf numFmtId="0" fontId="31" fillId="0" borderId="1" xfId="0" applyFont="1" applyBorder="1" applyAlignment="1">
      <alignment horizontal="center" vertical="center" wrapText="1"/>
    </xf>
    <xf numFmtId="0" fontId="22" fillId="3" borderId="1" xfId="0" applyFont="1" applyFill="1" applyBorder="1" applyAlignment="1">
      <alignment horizontal="center" vertical="center"/>
    </xf>
    <xf numFmtId="49" fontId="22" fillId="3" borderId="1" xfId="0" applyNumberFormat="1" applyFont="1" applyFill="1" applyBorder="1" applyAlignment="1">
      <alignment vertical="center" wrapText="1"/>
    </xf>
    <xf numFmtId="49" fontId="22" fillId="3" borderId="1" xfId="0" applyNumberFormat="1" applyFont="1" applyFill="1" applyBorder="1" applyAlignment="1">
      <alignment vertical="center"/>
    </xf>
    <xf numFmtId="0" fontId="26" fillId="12" borderId="1" xfId="73" applyNumberFormat="1" applyFont="1" applyFill="1" applyBorder="1" applyAlignment="1">
      <alignment horizontal="center" vertical="center" wrapText="1"/>
    </xf>
    <xf numFmtId="0" fontId="26" fillId="4" borderId="1" xfId="73" applyNumberFormat="1" applyFont="1" applyFill="1" applyBorder="1" applyAlignment="1">
      <alignment horizontal="center" vertical="center" wrapText="1"/>
    </xf>
    <xf numFmtId="0" fontId="26" fillId="3" borderId="1" xfId="73" applyNumberFormat="1" applyFont="1" applyFill="1" applyBorder="1" applyAlignment="1">
      <alignment horizontal="center" vertical="center" wrapText="1"/>
    </xf>
    <xf numFmtId="0" fontId="24" fillId="0" borderId="1" xfId="73" quotePrefix="1" applyNumberFormat="1" applyFont="1" applyFill="1" applyBorder="1" applyAlignment="1">
      <alignment horizontal="center" vertical="center" wrapText="1"/>
    </xf>
    <xf numFmtId="0" fontId="24" fillId="0" borderId="1" xfId="73" applyNumberFormat="1" applyFont="1" applyFill="1" applyBorder="1" applyAlignment="1">
      <alignment horizontal="center" vertical="center" wrapText="1"/>
    </xf>
    <xf numFmtId="0" fontId="26" fillId="0" borderId="1" xfId="73" applyNumberFormat="1" applyFont="1" applyFill="1" applyBorder="1" applyAlignment="1">
      <alignment horizontal="center" vertical="center" wrapText="1"/>
    </xf>
    <xf numFmtId="0" fontId="24" fillId="3" borderId="1" xfId="73" quotePrefix="1" applyNumberFormat="1" applyFont="1" applyFill="1" applyBorder="1" applyAlignment="1">
      <alignment horizontal="center" vertical="center" wrapText="1"/>
    </xf>
    <xf numFmtId="0" fontId="32" fillId="4" borderId="1" xfId="73" applyNumberFormat="1" applyFont="1" applyFill="1" applyBorder="1" applyAlignment="1">
      <alignment horizontal="center" vertical="center" wrapText="1"/>
    </xf>
    <xf numFmtId="0" fontId="32" fillId="0" borderId="1" xfId="73" applyNumberFormat="1" applyFont="1" applyFill="1" applyBorder="1" applyAlignment="1">
      <alignment horizontal="center" vertical="center" wrapText="1"/>
    </xf>
    <xf numFmtId="0" fontId="26" fillId="0" borderId="1" xfId="73" quotePrefix="1" applyNumberFormat="1" applyFont="1" applyFill="1" applyBorder="1" applyAlignment="1">
      <alignment horizontal="center" vertical="center" wrapText="1"/>
    </xf>
    <xf numFmtId="0" fontId="41" fillId="3" borderId="1" xfId="0" applyFont="1" applyFill="1" applyBorder="1" applyAlignment="1">
      <alignment horizontal="center" vertical="center" wrapText="1"/>
    </xf>
    <xf numFmtId="0" fontId="26" fillId="0" borderId="1" xfId="0" applyFont="1" applyBorder="1" applyAlignment="1">
      <alignment horizontal="center" vertical="center" wrapText="1"/>
    </xf>
    <xf numFmtId="49" fontId="67" fillId="4" borderId="1" xfId="0" applyNumberFormat="1" applyFont="1" applyFill="1" applyBorder="1" applyAlignment="1">
      <alignment horizontal="center" vertical="center" wrapText="1"/>
    </xf>
    <xf numFmtId="2" fontId="24" fillId="0" borderId="1" xfId="31" applyNumberFormat="1" applyFont="1" applyFill="1" applyBorder="1" applyAlignment="1">
      <alignment horizontal="center" vertical="top" wrapText="1"/>
    </xf>
    <xf numFmtId="0" fontId="24" fillId="0" borderId="1" xfId="31" applyFont="1" applyFill="1" applyBorder="1" applyAlignment="1">
      <alignment horizontal="center" vertical="top" wrapText="1"/>
    </xf>
    <xf numFmtId="0" fontId="24" fillId="0" borderId="1" xfId="31" quotePrefix="1" applyFont="1" applyFill="1" applyBorder="1" applyAlignment="1">
      <alignment horizontal="center" vertical="top" wrapText="1"/>
    </xf>
    <xf numFmtId="49" fontId="24" fillId="0" borderId="1" xfId="31" applyNumberFormat="1" applyFont="1" applyFill="1" applyBorder="1" applyAlignment="1">
      <alignment horizontal="center" vertical="top" wrapText="1"/>
    </xf>
    <xf numFmtId="49" fontId="24" fillId="3" borderId="1" xfId="0" quotePrefix="1" applyNumberFormat="1" applyFont="1" applyFill="1" applyBorder="1" applyAlignment="1">
      <alignment horizontal="center" vertical="center"/>
    </xf>
    <xf numFmtId="0" fontId="26" fillId="4" borderId="1" xfId="31" applyFont="1" applyFill="1" applyBorder="1" applyAlignment="1">
      <alignment horizontal="center" vertical="top" wrapText="1"/>
    </xf>
    <xf numFmtId="0" fontId="58" fillId="3" borderId="1" xfId="0" applyFont="1" applyFill="1" applyBorder="1" applyAlignment="1">
      <alignment horizontal="center" wrapText="1"/>
    </xf>
    <xf numFmtId="0" fontId="24" fillId="3" borderId="1" xfId="31" applyFont="1" applyFill="1" applyBorder="1" applyAlignment="1">
      <alignment horizontal="center" vertical="top" wrapText="1"/>
    </xf>
    <xf numFmtId="49" fontId="26" fillId="0" borderId="0" xfId="31" applyNumberFormat="1" applyFont="1" applyFill="1" applyBorder="1" applyAlignment="1">
      <alignment horizontal="center" vertical="top" wrapText="1"/>
    </xf>
    <xf numFmtId="49" fontId="24" fillId="0" borderId="0" xfId="0" applyNumberFormat="1" applyFont="1" applyBorder="1" applyAlignment="1">
      <alignment horizontal="center"/>
    </xf>
    <xf numFmtId="49" fontId="26" fillId="4" borderId="1" xfId="31" applyNumberFormat="1" applyFont="1" applyFill="1" applyBorder="1" applyAlignment="1">
      <alignment horizontal="center" vertical="top" wrapText="1"/>
    </xf>
    <xf numFmtId="0" fontId="26" fillId="0" borderId="1" xfId="0" quotePrefix="1" applyFont="1" applyBorder="1" applyAlignment="1">
      <alignment horizontal="center" vertical="center" wrapText="1"/>
    </xf>
    <xf numFmtId="16" fontId="26" fillId="3" borderId="1" xfId="0" applyNumberFormat="1" applyFont="1" applyFill="1" applyBorder="1" applyAlignment="1">
      <alignment horizontal="center" vertical="center" wrapText="1"/>
    </xf>
    <xf numFmtId="0" fontId="32" fillId="0" borderId="1" xfId="0" quotePrefix="1" applyFont="1" applyFill="1" applyBorder="1" applyAlignment="1">
      <alignment horizontal="center" vertical="center" wrapText="1"/>
    </xf>
    <xf numFmtId="0" fontId="24" fillId="3" borderId="1" xfId="0" quotePrefix="1" applyFont="1" applyFill="1" applyBorder="1" applyAlignment="1">
      <alignment horizontal="center" vertical="center" wrapText="1"/>
    </xf>
    <xf numFmtId="0" fontId="26" fillId="4" borderId="1" xfId="0" quotePrefix="1" applyFont="1" applyFill="1" applyBorder="1" applyAlignment="1">
      <alignment horizontal="center" vertical="center" wrapText="1"/>
    </xf>
    <xf numFmtId="16" fontId="26" fillId="4" borderId="1" xfId="0" quotePrefix="1" applyNumberFormat="1" applyFont="1" applyFill="1" applyBorder="1" applyAlignment="1">
      <alignment horizontal="center" vertical="center" wrapText="1"/>
    </xf>
    <xf numFmtId="16" fontId="26" fillId="0" borderId="1" xfId="0" quotePrefix="1" applyNumberFormat="1" applyFont="1" applyFill="1" applyBorder="1" applyAlignment="1">
      <alignment horizontal="center" vertical="center" wrapText="1"/>
    </xf>
    <xf numFmtId="0" fontId="32" fillId="0" borderId="1" xfId="0" applyFont="1" applyFill="1" applyBorder="1" applyAlignment="1">
      <alignment horizontal="center" vertical="center" wrapText="1"/>
    </xf>
    <xf numFmtId="16" fontId="24" fillId="0" borderId="1" xfId="0" quotePrefix="1" applyNumberFormat="1" applyFont="1" applyFill="1" applyBorder="1" applyAlignment="1">
      <alignment horizontal="center" vertical="center" wrapText="1"/>
    </xf>
    <xf numFmtId="0" fontId="32" fillId="0" borderId="1" xfId="1" quotePrefix="1" applyFont="1" applyFill="1" applyBorder="1" applyAlignment="1">
      <alignment horizontal="center" vertical="center" wrapText="1"/>
    </xf>
    <xf numFmtId="0" fontId="58" fillId="0" borderId="1" xfId="1" quotePrefix="1" applyFont="1" applyFill="1" applyBorder="1" applyAlignment="1">
      <alignment horizontal="center" vertical="center" wrapText="1"/>
    </xf>
    <xf numFmtId="0" fontId="32" fillId="0" borderId="1" xfId="1" applyFont="1" applyFill="1" applyBorder="1" applyAlignment="1">
      <alignment horizontal="center" vertical="center" wrapText="1"/>
    </xf>
    <xf numFmtId="16" fontId="32" fillId="0" borderId="1" xfId="1" applyNumberFormat="1" applyFont="1" applyFill="1" applyBorder="1" applyAlignment="1">
      <alignment horizontal="center" vertical="center" wrapText="1"/>
    </xf>
    <xf numFmtId="0" fontId="32" fillId="0" borderId="1" xfId="31" applyFont="1" applyFill="1" applyBorder="1" applyAlignment="1">
      <alignment horizontal="center" vertical="center" wrapText="1"/>
    </xf>
    <xf numFmtId="0" fontId="26" fillId="0" borderId="1" xfId="1" quotePrefix="1" applyFont="1" applyFill="1" applyBorder="1" applyAlignment="1">
      <alignment horizontal="center" vertical="center" wrapText="1"/>
    </xf>
    <xf numFmtId="0" fontId="26" fillId="4" borderId="1" xfId="1" quotePrefix="1" applyFont="1" applyFill="1" applyBorder="1" applyAlignment="1">
      <alignment horizontal="center" vertical="center" wrapText="1"/>
    </xf>
    <xf numFmtId="0" fontId="58" fillId="0" borderId="1" xfId="74" quotePrefix="1" applyNumberFormat="1" applyFont="1" applyFill="1" applyBorder="1" applyAlignment="1">
      <alignment horizontal="center" vertical="center" wrapText="1"/>
    </xf>
    <xf numFmtId="16" fontId="32" fillId="0" borderId="1" xfId="0" applyNumberFormat="1" applyFont="1" applyFill="1" applyBorder="1" applyAlignment="1">
      <alignment horizontal="center" vertical="center" wrapText="1"/>
    </xf>
    <xf numFmtId="16" fontId="32" fillId="4" borderId="1" xfId="0" applyNumberFormat="1" applyFont="1" applyFill="1" applyBorder="1" applyAlignment="1">
      <alignment horizontal="center" vertical="center" wrapText="1"/>
    </xf>
    <xf numFmtId="0" fontId="24" fillId="0" borderId="0" xfId="1" quotePrefix="1"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58" fillId="0" borderId="0" xfId="0" quotePrefix="1" applyFont="1" applyFill="1" applyBorder="1" applyAlignment="1">
      <alignment horizontal="center" vertical="center" wrapText="1"/>
    </xf>
    <xf numFmtId="0" fontId="58" fillId="3" borderId="0" xfId="0" applyFont="1" applyFill="1" applyBorder="1" applyAlignment="1">
      <alignment horizontal="center" vertical="center" wrapText="1"/>
    </xf>
    <xf numFmtId="0" fontId="58" fillId="0" borderId="0" xfId="0" applyFont="1" applyFill="1" applyBorder="1" applyAlignment="1">
      <alignment horizontal="center" vertical="center" wrapText="1"/>
    </xf>
    <xf numFmtId="0" fontId="26" fillId="0" borderId="1" xfId="74" applyFont="1" applyFill="1" applyBorder="1" applyAlignment="1">
      <alignment horizontal="center" vertical="center" wrapText="1"/>
    </xf>
    <xf numFmtId="0" fontId="24" fillId="0" borderId="1" xfId="74" applyFont="1" applyFill="1" applyBorder="1" applyAlignment="1">
      <alignment horizontal="center" vertical="center" wrapText="1"/>
    </xf>
    <xf numFmtId="0" fontId="24" fillId="0" borderId="1" xfId="31" quotePrefix="1" applyFont="1" applyFill="1" applyBorder="1" applyAlignment="1">
      <alignment horizontal="center" vertical="center" wrapText="1"/>
    </xf>
    <xf numFmtId="0" fontId="24" fillId="0" borderId="0" xfId="0" applyNumberFormat="1" applyFont="1" applyAlignment="1">
      <alignment horizontal="center" vertical="center" wrapText="1"/>
    </xf>
    <xf numFmtId="0" fontId="26" fillId="4" borderId="1" xfId="31" applyFont="1" applyFill="1" applyBorder="1" applyAlignment="1">
      <alignment horizontal="left" vertical="center" wrapText="1"/>
    </xf>
    <xf numFmtId="10" fontId="31" fillId="9" borderId="1" xfId="32" applyNumberFormat="1" applyFont="1" applyFill="1" applyBorder="1" applyAlignment="1">
      <alignment horizontal="center" vertical="center" wrapText="1"/>
    </xf>
    <xf numFmtId="10" fontId="31" fillId="9" borderId="1" xfId="32" applyNumberFormat="1" applyFont="1" applyFill="1" applyBorder="1" applyAlignment="1">
      <alignment horizontal="left" vertical="center" wrapText="1"/>
    </xf>
    <xf numFmtId="49" fontId="31" fillId="9" borderId="1" xfId="32" applyNumberFormat="1" applyFont="1" applyFill="1" applyBorder="1" applyAlignment="1">
      <alignment horizontal="center" vertical="center" wrapText="1"/>
    </xf>
    <xf numFmtId="0" fontId="55" fillId="0" borderId="1" xfId="0" applyFont="1" applyBorder="1" applyAlignment="1">
      <alignment horizontal="center" vertical="center" wrapText="1"/>
    </xf>
    <xf numFmtId="2" fontId="47" fillId="0" borderId="1" xfId="0" applyNumberFormat="1" applyFont="1" applyFill="1" applyBorder="1" applyAlignment="1">
      <alignment horizontal="center" vertical="center" wrapText="1"/>
    </xf>
    <xf numFmtId="2" fontId="47" fillId="0" borderId="1" xfId="0" applyNumberFormat="1" applyFont="1" applyFill="1" applyBorder="1" applyAlignment="1">
      <alignment horizontal="center" vertical="center"/>
    </xf>
    <xf numFmtId="0" fontId="52" fillId="0" borderId="1" xfId="20" applyFont="1" applyFill="1" applyBorder="1" applyAlignment="1">
      <alignment horizontal="center" vertical="center" wrapText="1"/>
    </xf>
    <xf numFmtId="2" fontId="30" fillId="0" borderId="1" xfId="20" applyNumberFormat="1" applyFont="1" applyFill="1" applyBorder="1" applyAlignment="1">
      <alignment vertical="center" wrapText="1"/>
    </xf>
    <xf numFmtId="0" fontId="23" fillId="0" borderId="1" xfId="20" applyFont="1" applyFill="1" applyBorder="1" applyAlignment="1">
      <alignment vertical="center" wrapText="1"/>
    </xf>
    <xf numFmtId="49" fontId="31" fillId="0" borderId="1" xfId="1" applyNumberFormat="1" applyFont="1" applyFill="1" applyBorder="1" applyAlignment="1">
      <alignment horizontal="center" vertical="center" wrapText="1"/>
    </xf>
    <xf numFmtId="0" fontId="53" fillId="0" borderId="1" xfId="1" applyFont="1" applyFill="1" applyBorder="1" applyAlignment="1">
      <alignment horizontal="center" vertical="center"/>
    </xf>
    <xf numFmtId="0" fontId="54" fillId="0" borderId="1" xfId="1" applyFont="1" applyFill="1" applyBorder="1" applyAlignment="1">
      <alignment horizontal="center" vertical="center"/>
    </xf>
    <xf numFmtId="10" fontId="22" fillId="4" borderId="1" xfId="32" applyNumberFormat="1" applyFont="1" applyFill="1" applyBorder="1" applyAlignment="1">
      <alignment horizontal="center" vertical="center" wrapText="1"/>
    </xf>
    <xf numFmtId="0" fontId="31" fillId="6" borderId="1" xfId="0" applyFont="1" applyFill="1" applyBorder="1" applyAlignment="1">
      <alignment horizontal="center" vertical="center" wrapText="1"/>
    </xf>
    <xf numFmtId="0" fontId="69" fillId="10" borderId="1" xfId="20" applyFont="1" applyFill="1" applyBorder="1" applyAlignment="1">
      <alignment horizontal="center" vertical="center" wrapText="1"/>
    </xf>
    <xf numFmtId="0" fontId="70" fillId="4" borderId="1" xfId="0" applyFont="1" applyFill="1" applyBorder="1" applyAlignment="1">
      <alignment horizontal="center" vertical="center" wrapText="1"/>
    </xf>
    <xf numFmtId="0" fontId="59" fillId="15" borderId="1"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4" fillId="10" borderId="1" xfId="0" applyFont="1" applyFill="1" applyBorder="1" applyAlignment="1">
      <alignment horizontal="center" vertical="center" wrapText="1"/>
    </xf>
    <xf numFmtId="0" fontId="26" fillId="10" borderId="1" xfId="0" applyFont="1" applyFill="1" applyBorder="1" applyAlignment="1">
      <alignment vertical="center" wrapText="1"/>
    </xf>
    <xf numFmtId="0" fontId="26" fillId="16" borderId="1" xfId="0" applyFont="1" applyFill="1" applyBorder="1" applyAlignment="1">
      <alignment vertical="center" wrapText="1"/>
    </xf>
    <xf numFmtId="0" fontId="26" fillId="10" borderId="1" xfId="0" applyFont="1" applyFill="1" applyBorder="1" applyAlignment="1">
      <alignment horizontal="center" vertical="center" wrapText="1"/>
    </xf>
    <xf numFmtId="10" fontId="22" fillId="12" borderId="1" xfId="32" applyNumberFormat="1" applyFont="1" applyFill="1" applyBorder="1" applyAlignment="1">
      <alignment horizontal="center" vertical="center" wrapText="1"/>
    </xf>
    <xf numFmtId="10" fontId="71" fillId="12" borderId="1" xfId="32" applyNumberFormat="1" applyFont="1" applyFill="1" applyBorder="1" applyAlignment="1">
      <alignment horizontal="center" vertical="center" wrapText="1"/>
    </xf>
    <xf numFmtId="0" fontId="23" fillId="12" borderId="0" xfId="0" applyFont="1" applyFill="1" applyAlignment="1">
      <alignment vertical="center"/>
    </xf>
    <xf numFmtId="0" fontId="23" fillId="12" borderId="0" xfId="0" applyFont="1" applyFill="1" applyAlignment="1">
      <alignment vertical="center" wrapText="1"/>
    </xf>
    <xf numFmtId="0" fontId="72" fillId="12" borderId="0" xfId="0" applyFont="1" applyFill="1" applyAlignment="1">
      <alignment vertical="center"/>
    </xf>
    <xf numFmtId="0" fontId="72" fillId="12" borderId="0" xfId="0" applyFont="1" applyFill="1" applyAlignment="1">
      <alignment vertical="center" wrapText="1"/>
    </xf>
    <xf numFmtId="0" fontId="23" fillId="3" borderId="1" xfId="20" applyFont="1" applyFill="1" applyBorder="1" applyAlignment="1">
      <alignment horizontal="justify" vertical="center" wrapText="1"/>
    </xf>
    <xf numFmtId="0" fontId="23" fillId="0" borderId="1" xfId="0" applyFont="1" applyBorder="1" applyAlignment="1">
      <alignment vertical="center"/>
    </xf>
    <xf numFmtId="0" fontId="59" fillId="15" borderId="1" xfId="0" quotePrefix="1" applyFont="1" applyFill="1" applyBorder="1" applyAlignment="1">
      <alignment vertical="center" wrapText="1"/>
    </xf>
    <xf numFmtId="0" fontId="46" fillId="14" borderId="0" xfId="0" applyFont="1" applyFill="1" applyAlignment="1">
      <alignment vertical="center" wrapText="1"/>
    </xf>
    <xf numFmtId="9" fontId="23" fillId="3" borderId="1" xfId="19"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72" fontId="21" fillId="0" borderId="1" xfId="0" applyNumberFormat="1" applyFont="1" applyFill="1" applyBorder="1" applyAlignment="1">
      <alignment horizontal="center" vertical="center" wrapText="1"/>
    </xf>
    <xf numFmtId="0" fontId="30"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0" xfId="0" applyFont="1" applyAlignment="1">
      <alignment horizontal="left" vertical="center" wrapText="1"/>
    </xf>
    <xf numFmtId="0" fontId="46" fillId="0" borderId="0" xfId="0" applyFont="1" applyAlignment="1">
      <alignment horizontal="center" vertical="center" wrapText="1"/>
    </xf>
    <xf numFmtId="0" fontId="46" fillId="0" borderId="0" xfId="0" applyFont="1" applyAlignment="1">
      <alignment horizontal="left" vertical="center" wrapText="1"/>
    </xf>
    <xf numFmtId="0" fontId="22" fillId="0" borderId="0" xfId="0" applyFont="1" applyAlignment="1">
      <alignment vertical="center"/>
    </xf>
    <xf numFmtId="0" fontId="31" fillId="0" borderId="1" xfId="0" applyFont="1" applyBorder="1" applyAlignment="1">
      <alignment horizontal="left" vertical="center" wrapText="1"/>
    </xf>
    <xf numFmtId="0" fontId="23" fillId="0" borderId="1" xfId="0" applyFont="1" applyBorder="1" applyAlignment="1">
      <alignment horizontal="left" vertical="center" wrapText="1"/>
    </xf>
    <xf numFmtId="14" fontId="23" fillId="0" borderId="1" xfId="0" applyNumberFormat="1" applyFont="1" applyBorder="1" applyAlignment="1">
      <alignment horizontal="center" vertical="center" wrapText="1"/>
    </xf>
    <xf numFmtId="0" fontId="22" fillId="0" borderId="1" xfId="0" applyFont="1" applyBorder="1" applyAlignment="1">
      <alignment horizontal="left" vertical="center" wrapText="1"/>
    </xf>
    <xf numFmtId="0" fontId="30" fillId="0" borderId="0" xfId="0" applyFont="1" applyAlignment="1">
      <alignment vertical="center"/>
    </xf>
    <xf numFmtId="10" fontId="23" fillId="0" borderId="1" xfId="0" applyNumberFormat="1" applyFont="1" applyBorder="1" applyAlignment="1">
      <alignment horizontal="center" vertical="center" wrapText="1"/>
    </xf>
    <xf numFmtId="0" fontId="23" fillId="0" borderId="1" xfId="19" applyNumberFormat="1" applyFont="1" applyFill="1" applyBorder="1" applyAlignment="1">
      <alignment horizontal="center" vertical="center" wrapText="1"/>
    </xf>
    <xf numFmtId="167" fontId="23" fillId="0" borderId="1" xfId="19" applyNumberFormat="1" applyFont="1" applyFill="1" applyBorder="1" applyAlignment="1">
      <alignment horizontal="center" vertical="center" wrapText="1"/>
    </xf>
    <xf numFmtId="0" fontId="31" fillId="0" borderId="1" xfId="0" applyFont="1" applyBorder="1" applyAlignment="1">
      <alignment vertical="center" wrapText="1"/>
    </xf>
    <xf numFmtId="0" fontId="56" fillId="0" borderId="0" xfId="0" applyFont="1" applyAlignment="1">
      <alignment vertical="center"/>
    </xf>
    <xf numFmtId="0" fontId="40" fillId="0" borderId="1" xfId="0" applyFont="1" applyBorder="1" applyAlignment="1">
      <alignment horizontal="center" vertical="center" wrapText="1"/>
    </xf>
    <xf numFmtId="0" fontId="55" fillId="0" borderId="1" xfId="0" applyFont="1" applyBorder="1" applyAlignment="1">
      <alignment horizontal="left" vertical="center" wrapText="1"/>
    </xf>
    <xf numFmtId="0" fontId="55" fillId="0" borderId="1" xfId="0" applyFont="1" applyBorder="1" applyAlignment="1">
      <alignment horizontal="center" vertical="center"/>
    </xf>
    <xf numFmtId="0" fontId="50" fillId="0" borderId="1" xfId="0" applyFont="1" applyBorder="1" applyAlignment="1">
      <alignment horizontal="left" vertical="center" wrapText="1"/>
    </xf>
    <xf numFmtId="0" fontId="22" fillId="0" borderId="1" xfId="0" applyFont="1" applyBorder="1" applyAlignment="1">
      <alignment vertical="center"/>
    </xf>
    <xf numFmtId="0" fontId="23" fillId="0" borderId="1" xfId="20" applyFont="1" applyBorder="1" applyAlignment="1">
      <alignment horizontal="center" vertical="center" wrapText="1"/>
    </xf>
    <xf numFmtId="0" fontId="22" fillId="0" borderId="1" xfId="0" applyFont="1" applyBorder="1" applyAlignment="1">
      <alignment horizontal="center" vertical="center"/>
    </xf>
    <xf numFmtId="166" fontId="23" fillId="0" borderId="1" xfId="0" applyNumberFormat="1" applyFont="1" applyBorder="1" applyAlignment="1">
      <alignment horizontal="center" vertical="center" wrapText="1"/>
    </xf>
    <xf numFmtId="49" fontId="23" fillId="0" borderId="1" xfId="0" applyNumberFormat="1" applyFont="1" applyBorder="1" applyAlignment="1">
      <alignment horizontal="center" vertical="center" wrapText="1"/>
    </xf>
    <xf numFmtId="49" fontId="30" fillId="0" borderId="1" xfId="0" applyNumberFormat="1" applyFont="1" applyBorder="1" applyAlignment="1">
      <alignment vertical="center" wrapText="1"/>
    </xf>
    <xf numFmtId="0" fontId="31" fillId="0" borderId="1" xfId="0" applyFont="1" applyBorder="1" applyAlignment="1">
      <alignment vertical="center"/>
    </xf>
    <xf numFmtId="0" fontId="22" fillId="3" borderId="1" xfId="0" applyFont="1" applyFill="1" applyBorder="1" applyAlignment="1">
      <alignment horizontal="center" vertical="center" wrapText="1"/>
    </xf>
    <xf numFmtId="49" fontId="30" fillId="0" borderId="1" xfId="0" applyNumberFormat="1" applyFont="1" applyBorder="1" applyAlignment="1">
      <alignment horizontal="left" vertical="center" wrapText="1"/>
    </xf>
    <xf numFmtId="49" fontId="55" fillId="0" borderId="1" xfId="0" applyNumberFormat="1" applyFont="1" applyBorder="1" applyAlignment="1">
      <alignment horizontal="center" vertical="center" wrapText="1"/>
    </xf>
    <xf numFmtId="49" fontId="22" fillId="0" borderId="1" xfId="0" applyNumberFormat="1" applyFont="1" applyBorder="1" applyAlignment="1">
      <alignment horizontal="center" vertical="center" wrapText="1"/>
    </xf>
    <xf numFmtId="49" fontId="31" fillId="0" borderId="1" xfId="0" applyNumberFormat="1" applyFont="1" applyBorder="1" applyAlignment="1">
      <alignment horizontal="left" vertical="center" wrapText="1"/>
    </xf>
    <xf numFmtId="49" fontId="22" fillId="0" borderId="1" xfId="0" applyNumberFormat="1" applyFont="1" applyBorder="1" applyAlignment="1">
      <alignment horizontal="left" vertical="center" wrapText="1"/>
    </xf>
    <xf numFmtId="49" fontId="23" fillId="0" borderId="1" xfId="0" applyNumberFormat="1" applyFont="1" applyBorder="1" applyAlignment="1">
      <alignment horizontal="left" vertical="center" wrapText="1"/>
    </xf>
    <xf numFmtId="0" fontId="22" fillId="0" borderId="1" xfId="0" applyFont="1" applyBorder="1" applyAlignment="1">
      <alignment horizontal="left" vertical="center"/>
    </xf>
    <xf numFmtId="0" fontId="23" fillId="0" borderId="1" xfId="0" applyFont="1" applyBorder="1" applyAlignment="1">
      <alignment horizontal="left" vertical="center"/>
    </xf>
    <xf numFmtId="10" fontId="23" fillId="0" borderId="1" xfId="0" applyNumberFormat="1" applyFont="1" applyBorder="1" applyAlignment="1">
      <alignment horizontal="center" vertical="center"/>
    </xf>
    <xf numFmtId="10" fontId="22" fillId="9" borderId="1" xfId="32" applyNumberFormat="1" applyFont="1" applyFill="1" applyBorder="1" applyAlignment="1">
      <alignment horizontal="center" vertical="center" wrapText="1"/>
    </xf>
    <xf numFmtId="10" fontId="22" fillId="9" borderId="1" xfId="32" applyNumberFormat="1" applyFont="1" applyFill="1" applyBorder="1" applyAlignment="1">
      <alignment horizontal="left" vertical="center" wrapText="1"/>
    </xf>
    <xf numFmtId="16" fontId="22" fillId="0" borderId="1" xfId="0" applyNumberFormat="1" applyFont="1" applyBorder="1" applyAlignment="1">
      <alignment horizontal="center" vertical="center" wrapText="1"/>
    </xf>
    <xf numFmtId="0" fontId="40" fillId="0" borderId="1" xfId="0" applyFont="1" applyBorder="1" applyAlignment="1">
      <alignment horizontal="left" vertical="center" wrapText="1"/>
    </xf>
    <xf numFmtId="2" fontId="23" fillId="0" borderId="1" xfId="0" applyNumberFormat="1" applyFont="1" applyBorder="1" applyAlignment="1">
      <alignment horizontal="center" vertical="center" wrapText="1"/>
    </xf>
    <xf numFmtId="0" fontId="51" fillId="0" borderId="1" xfId="0" applyFont="1" applyBorder="1" applyAlignment="1">
      <alignment horizontal="justify" vertical="center" wrapText="1"/>
    </xf>
    <xf numFmtId="0" fontId="23" fillId="0" borderId="1" xfId="0" applyFont="1" applyBorder="1" applyAlignment="1">
      <alignment horizontal="justify" vertical="center" wrapText="1"/>
    </xf>
    <xf numFmtId="0" fontId="22" fillId="3" borderId="1" xfId="0" applyFont="1" applyFill="1" applyBorder="1" applyAlignment="1">
      <alignment vertical="center" wrapText="1"/>
    </xf>
    <xf numFmtId="0" fontId="23"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47" fillId="0" borderId="1" xfId="0" applyFont="1" applyBorder="1" applyAlignment="1">
      <alignment horizontal="left" vertical="center" wrapText="1"/>
    </xf>
    <xf numFmtId="0" fontId="23" fillId="0" borderId="1" xfId="0" applyFont="1" applyBorder="1" applyAlignment="1">
      <alignment horizontal="center" vertical="center" wrapText="1"/>
    </xf>
    <xf numFmtId="171" fontId="23" fillId="0" borderId="1" xfId="2" applyNumberFormat="1" applyFont="1" applyFill="1" applyBorder="1" applyAlignment="1">
      <alignment horizontal="center" vertical="center" wrapText="1"/>
    </xf>
    <xf numFmtId="0" fontId="23" fillId="0" borderId="1" xfId="2" applyNumberFormat="1" applyFont="1" applyFill="1" applyBorder="1" applyAlignment="1">
      <alignment horizontal="center" vertical="center" wrapText="1"/>
    </xf>
    <xf numFmtId="49" fontId="47" fillId="0" borderId="1" xfId="0" applyNumberFormat="1" applyFont="1" applyBorder="1" applyAlignment="1">
      <alignment vertical="center" wrapText="1"/>
    </xf>
    <xf numFmtId="0" fontId="31" fillId="4" borderId="0" xfId="0" applyFont="1" applyFill="1" applyBorder="1" applyAlignment="1">
      <alignment horizontal="center" vertical="center" wrapText="1"/>
    </xf>
    <xf numFmtId="10" fontId="31" fillId="9" borderId="0" xfId="32" applyNumberFormat="1" applyFont="1" applyFill="1" applyBorder="1" applyAlignment="1">
      <alignment horizontal="center" vertical="center" wrapText="1"/>
    </xf>
    <xf numFmtId="0" fontId="22" fillId="0" borderId="0" xfId="0" applyFont="1" applyBorder="1" applyAlignment="1">
      <alignment horizontal="center" vertical="center" wrapText="1"/>
    </xf>
    <xf numFmtId="0" fontId="23" fillId="0" borderId="0" xfId="0" applyFont="1" applyBorder="1" applyAlignment="1">
      <alignment horizontal="center" vertical="center" wrapText="1"/>
    </xf>
    <xf numFmtId="0" fontId="31" fillId="5" borderId="0"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31" fillId="0" borderId="0" xfId="0" applyFont="1" applyBorder="1" applyAlignment="1">
      <alignment horizontal="center" vertical="center" wrapText="1"/>
    </xf>
    <xf numFmtId="0" fontId="23" fillId="0" borderId="0" xfId="0" applyFont="1" applyBorder="1" applyAlignment="1">
      <alignment vertical="center" wrapText="1"/>
    </xf>
    <xf numFmtId="10" fontId="23" fillId="0" borderId="0" xfId="0" applyNumberFormat="1" applyFont="1" applyBorder="1" applyAlignment="1">
      <alignment horizontal="center" vertical="center" wrapText="1"/>
    </xf>
    <xf numFmtId="0" fontId="23" fillId="0" borderId="0" xfId="19" applyNumberFormat="1" applyFont="1" applyFill="1" applyBorder="1" applyAlignment="1">
      <alignment horizontal="center" vertical="center" wrapText="1"/>
    </xf>
    <xf numFmtId="167" fontId="23" fillId="0" borderId="0" xfId="19" applyNumberFormat="1" applyFont="1" applyFill="1" applyBorder="1" applyAlignment="1">
      <alignment horizontal="center" vertical="center" wrapText="1"/>
    </xf>
    <xf numFmtId="0" fontId="22" fillId="0" borderId="0" xfId="0" applyFont="1" applyBorder="1" applyAlignment="1">
      <alignment vertical="center" wrapText="1"/>
    </xf>
    <xf numFmtId="0" fontId="23" fillId="0" borderId="0" xfId="0" applyFont="1" applyBorder="1" applyAlignment="1">
      <alignment horizontal="left" vertical="center" wrapText="1"/>
    </xf>
    <xf numFmtId="0" fontId="40" fillId="0" borderId="0" xfId="0" applyFont="1" applyBorder="1" applyAlignment="1">
      <alignment horizontal="center" vertical="center" wrapText="1"/>
    </xf>
    <xf numFmtId="0" fontId="55" fillId="0" borderId="0" xfId="0" applyFont="1" applyBorder="1" applyAlignment="1">
      <alignment horizontal="center" vertical="center" wrapText="1"/>
    </xf>
    <xf numFmtId="0" fontId="22" fillId="0" borderId="0" xfId="0" applyFont="1" applyBorder="1" applyAlignment="1">
      <alignment vertical="center"/>
    </xf>
    <xf numFmtId="166" fontId="23" fillId="0" borderId="0" xfId="0" applyNumberFormat="1" applyFont="1" applyBorder="1" applyAlignment="1">
      <alignment horizontal="center" vertical="center" wrapText="1"/>
    </xf>
    <xf numFmtId="0" fontId="23" fillId="0" borderId="0" xfId="20" applyFont="1" applyBorder="1" applyAlignment="1">
      <alignment horizontal="center" vertical="center" wrapText="1"/>
    </xf>
    <xf numFmtId="171" fontId="23" fillId="0" borderId="0" xfId="2" applyNumberFormat="1" applyFont="1" applyFill="1" applyBorder="1" applyAlignment="1">
      <alignment horizontal="center" vertical="center" wrapText="1"/>
    </xf>
    <xf numFmtId="0" fontId="23" fillId="0" borderId="0" xfId="2" applyNumberFormat="1" applyFont="1" applyFill="1" applyBorder="1" applyAlignment="1">
      <alignment horizontal="center" vertical="center" wrapText="1"/>
    </xf>
    <xf numFmtId="0" fontId="23" fillId="0" borderId="0" xfId="0" applyFont="1" applyBorder="1" applyAlignment="1">
      <alignment horizontal="center" vertical="center"/>
    </xf>
    <xf numFmtId="49" fontId="23" fillId="0" borderId="0" xfId="0" applyNumberFormat="1" applyFont="1" applyBorder="1" applyAlignment="1">
      <alignment horizontal="center" vertical="center" wrapText="1"/>
    </xf>
    <xf numFmtId="0" fontId="23" fillId="0" borderId="0" xfId="0" applyFont="1" applyBorder="1" applyAlignment="1">
      <alignment horizontal="left" vertical="center"/>
    </xf>
    <xf numFmtId="10" fontId="23" fillId="0" borderId="0" xfId="0" applyNumberFormat="1" applyFont="1" applyBorder="1" applyAlignment="1">
      <alignment horizontal="center" vertical="center"/>
    </xf>
    <xf numFmtId="10" fontId="22" fillId="9" borderId="0" xfId="32" applyNumberFormat="1" applyFont="1" applyFill="1" applyBorder="1" applyAlignment="1">
      <alignment horizontal="center" vertical="center" wrapText="1"/>
    </xf>
    <xf numFmtId="0" fontId="30" fillId="0" borderId="0" xfId="0" applyFont="1" applyBorder="1" applyAlignment="1">
      <alignment horizontal="center" vertical="center" wrapText="1"/>
    </xf>
    <xf numFmtId="0" fontId="30" fillId="0" borderId="0" xfId="0" applyFont="1" applyBorder="1" applyAlignment="1">
      <alignment horizontal="center" vertical="center"/>
    </xf>
    <xf numFmtId="0" fontId="22" fillId="0" borderId="0" xfId="0" applyFont="1" applyBorder="1" applyAlignment="1">
      <alignment horizontal="left" vertical="center" wrapText="1"/>
    </xf>
    <xf numFmtId="0" fontId="40" fillId="0" borderId="0" xfId="0" applyFont="1" applyBorder="1" applyAlignment="1">
      <alignment horizontal="left" vertical="center" wrapText="1"/>
    </xf>
    <xf numFmtId="0" fontId="55" fillId="0" borderId="0" xfId="0" applyFont="1" applyBorder="1" applyAlignment="1">
      <alignment horizontal="left" vertical="center" wrapText="1"/>
    </xf>
    <xf numFmtId="3" fontId="23" fillId="0" borderId="0" xfId="0" applyNumberFormat="1" applyFont="1" applyBorder="1" applyAlignment="1">
      <alignment horizontal="center" vertical="center" wrapText="1"/>
    </xf>
    <xf numFmtId="0" fontId="30" fillId="0" borderId="1" xfId="0" applyFont="1" applyFill="1" applyBorder="1" applyAlignment="1">
      <alignment horizontal="justify" vertical="center" wrapText="1"/>
    </xf>
    <xf numFmtId="0" fontId="31" fillId="0" borderId="1" xfId="0" applyFont="1" applyFill="1" applyBorder="1" applyAlignment="1">
      <alignment horizontal="justify" vertical="center" wrapText="1"/>
    </xf>
    <xf numFmtId="2" fontId="31" fillId="0" borderId="1" xfId="0" applyNumberFormat="1"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vertical="center" wrapText="1"/>
    </xf>
    <xf numFmtId="0" fontId="22" fillId="0" borderId="1" xfId="0" applyFont="1" applyBorder="1" applyAlignment="1">
      <alignment horizontal="center" vertical="center" wrapText="1"/>
    </xf>
    <xf numFmtId="10" fontId="22" fillId="9" borderId="1" xfId="32" applyNumberFormat="1" applyFont="1" applyFill="1" applyBorder="1" applyAlignment="1">
      <alignment vertical="center" wrapText="1"/>
    </xf>
    <xf numFmtId="0" fontId="22" fillId="5" borderId="1" xfId="0" applyFont="1" applyFill="1" applyBorder="1" applyAlignment="1">
      <alignment horizontal="left" vertical="center" wrapText="1"/>
    </xf>
    <xf numFmtId="10" fontId="23" fillId="0" borderId="8" xfId="0" applyNumberFormat="1" applyFont="1" applyBorder="1" applyAlignment="1">
      <alignment horizontal="center" vertical="center" wrapText="1"/>
    </xf>
    <xf numFmtId="2" fontId="22" fillId="9" borderId="1" xfId="32" applyNumberFormat="1" applyFont="1" applyFill="1" applyBorder="1" applyAlignment="1">
      <alignment horizontal="center" vertical="center" wrapText="1"/>
    </xf>
    <xf numFmtId="0" fontId="22" fillId="5" borderId="1" xfId="0" applyFont="1" applyFill="1" applyBorder="1" applyAlignment="1">
      <alignment horizontal="center" vertical="center" wrapText="1"/>
    </xf>
    <xf numFmtId="2" fontId="23" fillId="0" borderId="8" xfId="0" applyNumberFormat="1" applyFont="1" applyBorder="1" applyAlignment="1">
      <alignment horizontal="center" vertical="center" wrapText="1"/>
    </xf>
    <xf numFmtId="2" fontId="23" fillId="0" borderId="1" xfId="19" applyNumberFormat="1" applyFont="1" applyFill="1" applyBorder="1" applyAlignment="1">
      <alignment horizontal="center" vertical="center" wrapText="1"/>
    </xf>
    <xf numFmtId="2" fontId="22"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vertical="center" wrapText="1"/>
    </xf>
    <xf numFmtId="0" fontId="23" fillId="3" borderId="1" xfId="0" applyFont="1" applyFill="1" applyBorder="1" applyAlignment="1">
      <alignment vertical="center" wrapText="1"/>
    </xf>
    <xf numFmtId="2" fontId="23" fillId="3" borderId="1" xfId="0" applyNumberFormat="1" applyFont="1" applyFill="1" applyBorder="1" applyAlignment="1">
      <alignment horizontal="center" vertical="center" wrapText="1"/>
    </xf>
    <xf numFmtId="0" fontId="23" fillId="3" borderId="1" xfId="0" quotePrefix="1" applyFont="1" applyFill="1" applyBorder="1" applyAlignment="1">
      <alignment vertical="center" wrapText="1"/>
    </xf>
    <xf numFmtId="0" fontId="26" fillId="10" borderId="1" xfId="0" applyFont="1" applyFill="1" applyBorder="1" applyAlignment="1">
      <alignment horizontal="left" vertical="center" wrapText="1"/>
    </xf>
    <xf numFmtId="1" fontId="73" fillId="0" borderId="0" xfId="0" applyNumberFormat="1" applyFont="1" applyBorder="1" applyAlignment="1">
      <alignment horizontal="center" vertical="center" wrapText="1"/>
    </xf>
    <xf numFmtId="0" fontId="73" fillId="0" borderId="0" xfId="0" applyFont="1" applyBorder="1" applyAlignment="1">
      <alignment horizontal="center" vertical="center" wrapText="1"/>
    </xf>
    <xf numFmtId="0" fontId="23" fillId="14" borderId="0" xfId="0" applyFont="1" applyFill="1" applyAlignment="1">
      <alignment vertical="center" wrapText="1"/>
    </xf>
    <xf numFmtId="0" fontId="0" fillId="0" borderId="0" xfId="0" applyFont="1" applyAlignment="1">
      <alignment vertical="center"/>
    </xf>
    <xf numFmtId="0" fontId="23" fillId="0" borderId="0" xfId="0" applyFont="1" applyAlignment="1">
      <alignment horizontal="left" vertical="center" wrapText="1"/>
    </xf>
    <xf numFmtId="164" fontId="23" fillId="3" borderId="1" xfId="19" applyFont="1" applyFill="1" applyBorder="1" applyAlignment="1">
      <alignment horizontal="center" vertical="center" wrapText="1"/>
    </xf>
    <xf numFmtId="0" fontId="59" fillId="11" borderId="1" xfId="0" applyFont="1" applyFill="1" applyBorder="1" applyAlignment="1">
      <alignment horizontal="center" vertical="center" wrapText="1"/>
    </xf>
    <xf numFmtId="0" fontId="22" fillId="0" borderId="0" xfId="0" applyFont="1" applyAlignment="1">
      <alignment horizontal="left" vertical="center" wrapText="1"/>
    </xf>
    <xf numFmtId="0" fontId="73" fillId="0" borderId="0" xfId="19" applyNumberFormat="1" applyFont="1" applyFill="1" applyBorder="1" applyAlignment="1">
      <alignment horizontal="center" vertical="center" wrapText="1"/>
    </xf>
    <xf numFmtId="3" fontId="73" fillId="0" borderId="0" xfId="0" applyNumberFormat="1" applyFont="1" applyBorder="1" applyAlignment="1">
      <alignment horizontal="center" vertical="center" wrapText="1"/>
    </xf>
    <xf numFmtId="1" fontId="74" fillId="0" borderId="0" xfId="0" applyNumberFormat="1" applyFont="1" applyBorder="1" applyAlignment="1">
      <alignment horizontal="center" vertical="center" wrapText="1"/>
    </xf>
    <xf numFmtId="0" fontId="74" fillId="0" borderId="0" xfId="0" applyFont="1" applyBorder="1" applyAlignment="1">
      <alignment horizontal="center" vertical="center" wrapText="1"/>
    </xf>
    <xf numFmtId="0" fontId="74" fillId="3" borderId="0" xfId="0" applyFont="1" applyFill="1" applyBorder="1" applyAlignment="1">
      <alignment horizontal="center" vertical="center" wrapText="1"/>
    </xf>
    <xf numFmtId="0" fontId="75" fillId="0" borderId="0" xfId="0" applyFont="1" applyAlignment="1">
      <alignment vertical="center"/>
    </xf>
    <xf numFmtId="0" fontId="22" fillId="0" borderId="0" xfId="0" applyFont="1" applyAlignment="1">
      <alignment horizontal="center" vertical="center"/>
    </xf>
    <xf numFmtId="0" fontId="76" fillId="0" borderId="0" xfId="0" applyFont="1" applyAlignment="1">
      <alignment vertical="center"/>
    </xf>
    <xf numFmtId="0" fontId="22" fillId="0" borderId="0" xfId="0" applyFont="1" applyAlignment="1">
      <alignment vertical="center" wrapText="1"/>
    </xf>
    <xf numFmtId="10" fontId="22" fillId="0" borderId="0" xfId="0" applyNumberFormat="1" applyFont="1" applyAlignment="1">
      <alignment vertical="center" wrapText="1"/>
    </xf>
    <xf numFmtId="4" fontId="22" fillId="0" borderId="0" xfId="0" applyNumberFormat="1" applyFont="1" applyAlignment="1">
      <alignment horizontal="center" vertical="center" wrapText="1"/>
    </xf>
    <xf numFmtId="4" fontId="76" fillId="0" borderId="0" xfId="0" applyNumberFormat="1" applyFont="1" applyAlignment="1">
      <alignment horizontal="center" vertical="center" wrapText="1"/>
    </xf>
    <xf numFmtId="0" fontId="22" fillId="6" borderId="1" xfId="0" applyFont="1" applyFill="1" applyBorder="1" applyAlignment="1">
      <alignment horizontal="center" vertical="center"/>
    </xf>
    <xf numFmtId="0" fontId="22" fillId="6" borderId="1" xfId="0" applyFont="1" applyFill="1" applyBorder="1" applyAlignment="1">
      <alignment horizontal="left" vertical="center" wrapText="1"/>
    </xf>
    <xf numFmtId="0" fontId="49" fillId="0" borderId="0" xfId="0" applyFont="1" applyAlignment="1">
      <alignment vertical="center"/>
    </xf>
    <xf numFmtId="4" fontId="22" fillId="3" borderId="1" xfId="0" applyNumberFormat="1" applyFont="1" applyFill="1" applyBorder="1" applyAlignment="1">
      <alignment vertical="center" wrapText="1"/>
    </xf>
    <xf numFmtId="4" fontId="23" fillId="3" borderId="1" xfId="0" applyNumberFormat="1" applyFont="1" applyFill="1" applyBorder="1" applyAlignment="1">
      <alignment vertical="center" wrapText="1"/>
    </xf>
    <xf numFmtId="49" fontId="23" fillId="3" borderId="1" xfId="0" applyNumberFormat="1" applyFont="1" applyFill="1" applyBorder="1" applyAlignment="1">
      <alignment vertical="center" wrapText="1"/>
    </xf>
    <xf numFmtId="10" fontId="23" fillId="0" borderId="0" xfId="0" applyNumberFormat="1" applyFont="1" applyAlignment="1">
      <alignment vertical="center" wrapText="1"/>
    </xf>
    <xf numFmtId="4" fontId="23" fillId="0" borderId="0" xfId="0" applyNumberFormat="1" applyFont="1" applyAlignment="1">
      <alignment horizontal="center" vertical="center" wrapText="1"/>
    </xf>
    <xf numFmtId="4" fontId="78" fillId="0" borderId="0" xfId="0" applyNumberFormat="1" applyFont="1" applyAlignment="1">
      <alignment horizontal="center" vertical="center" wrapText="1"/>
    </xf>
    <xf numFmtId="10" fontId="30" fillId="0" borderId="0" xfId="0" applyNumberFormat="1" applyFont="1" applyAlignment="1">
      <alignment vertical="center" wrapText="1"/>
    </xf>
    <xf numFmtId="4" fontId="30" fillId="0" borderId="0" xfId="0" applyNumberFormat="1" applyFont="1" applyAlignment="1">
      <alignment horizontal="center" vertical="center" wrapText="1"/>
    </xf>
    <xf numFmtId="0" fontId="54" fillId="0" borderId="0" xfId="0" applyFont="1" applyAlignment="1">
      <alignment vertical="center"/>
    </xf>
    <xf numFmtId="10" fontId="56" fillId="0" borderId="0" xfId="0" applyNumberFormat="1" applyFont="1" applyAlignment="1">
      <alignment vertical="center" wrapText="1"/>
    </xf>
    <xf numFmtId="0" fontId="22" fillId="17" borderId="4" xfId="0" applyFont="1" applyFill="1" applyBorder="1" applyAlignment="1">
      <alignment vertical="center" wrapText="1"/>
    </xf>
    <xf numFmtId="0" fontId="22" fillId="17" borderId="2" xfId="0" applyFont="1" applyFill="1" applyBorder="1" applyAlignment="1">
      <alignment vertical="center" wrapText="1"/>
    </xf>
    <xf numFmtId="4" fontId="22" fillId="18" borderId="5" xfId="32" applyNumberFormat="1" applyFont="1" applyFill="1" applyBorder="1" applyAlignment="1">
      <alignment horizontal="center" vertical="center" wrapText="1"/>
    </xf>
    <xf numFmtId="4" fontId="22" fillId="6" borderId="5" xfId="0" applyNumberFormat="1" applyFont="1" applyFill="1" applyBorder="1" applyAlignment="1">
      <alignment horizontal="center" vertical="center" wrapText="1"/>
    </xf>
    <xf numFmtId="0" fontId="23" fillId="3" borderId="0" xfId="0" applyFont="1" applyFill="1" applyAlignment="1">
      <alignment horizontal="center" vertical="center" wrapText="1"/>
    </xf>
    <xf numFmtId="4" fontId="22" fillId="3" borderId="4" xfId="0" applyNumberFormat="1" applyFont="1" applyFill="1" applyBorder="1" applyAlignment="1">
      <alignment horizontal="center" vertical="center" wrapText="1"/>
    </xf>
    <xf numFmtId="4" fontId="23" fillId="3" borderId="4" xfId="0" applyNumberFormat="1" applyFont="1" applyFill="1" applyBorder="1" applyAlignment="1">
      <alignment horizontal="center" vertical="center" wrapText="1"/>
    </xf>
    <xf numFmtId="166" fontId="23" fillId="3" borderId="5" xfId="32" applyNumberFormat="1" applyFont="1" applyFill="1" applyBorder="1" applyAlignment="1">
      <alignment horizontal="center" vertical="center" wrapText="1"/>
    </xf>
    <xf numFmtId="10" fontId="22" fillId="0" borderId="0" xfId="0" applyNumberFormat="1" applyFont="1" applyAlignment="1">
      <alignment horizontal="center" vertical="center" wrapText="1"/>
    </xf>
    <xf numFmtId="0" fontId="31" fillId="18" borderId="1" xfId="20" applyFont="1" applyFill="1" applyBorder="1" applyAlignment="1">
      <alignment horizontal="center" vertical="center" wrapText="1"/>
    </xf>
    <xf numFmtId="10" fontId="22" fillId="6" borderId="1" xfId="0" applyNumberFormat="1" applyFont="1" applyFill="1" applyBorder="1" applyAlignment="1">
      <alignment horizontal="center" vertical="center" wrapText="1"/>
    </xf>
    <xf numFmtId="0" fontId="22" fillId="0" borderId="1" xfId="31" applyFont="1" applyBorder="1" applyAlignment="1">
      <alignment horizontal="left" vertical="center" wrapText="1"/>
    </xf>
    <xf numFmtId="10" fontId="22" fillId="0" borderId="1" xfId="31" applyNumberFormat="1" applyFont="1" applyBorder="1" applyAlignment="1">
      <alignment horizontal="center" vertical="center" wrapText="1"/>
    </xf>
    <xf numFmtId="2" fontId="23" fillId="0" borderId="1" xfId="1" quotePrefix="1" applyNumberFormat="1" applyFont="1" applyBorder="1" applyAlignment="1">
      <alignment horizontal="left" vertical="center" wrapText="1"/>
    </xf>
    <xf numFmtId="10" fontId="23" fillId="0" borderId="1" xfId="1" quotePrefix="1" applyNumberFormat="1" applyFont="1" applyBorder="1" applyAlignment="1">
      <alignment horizontal="center" vertical="center" wrapText="1"/>
    </xf>
    <xf numFmtId="0" fontId="23" fillId="0" borderId="1" xfId="1" quotePrefix="1" applyFont="1" applyBorder="1" applyAlignment="1">
      <alignment horizontal="left" vertical="center" wrapText="1"/>
    </xf>
    <xf numFmtId="2" fontId="22" fillId="0" borderId="1" xfId="1" quotePrefix="1" applyNumberFormat="1" applyFont="1" applyBorder="1" applyAlignment="1">
      <alignment horizontal="left" vertical="center" wrapText="1"/>
    </xf>
    <xf numFmtId="10" fontId="22" fillId="0" borderId="1" xfId="1" quotePrefix="1" applyNumberFormat="1" applyFont="1" applyBorder="1" applyAlignment="1">
      <alignment horizontal="center" vertical="center" wrapText="1"/>
    </xf>
    <xf numFmtId="0" fontId="22" fillId="0" borderId="18" xfId="0" applyFont="1" applyBorder="1" applyAlignment="1">
      <alignment vertical="center"/>
    </xf>
    <xf numFmtId="10" fontId="23" fillId="0" borderId="0" xfId="0" applyNumberFormat="1" applyFont="1" applyAlignment="1">
      <alignment horizontal="center" vertical="center" wrapText="1"/>
    </xf>
    <xf numFmtId="0" fontId="36" fillId="17" borderId="5" xfId="0" applyFont="1" applyFill="1" applyBorder="1" applyAlignment="1">
      <alignment horizontal="left" vertical="center" wrapText="1"/>
    </xf>
    <xf numFmtId="0" fontId="26" fillId="0" borderId="1" xfId="1" quotePrefix="1" applyFont="1" applyBorder="1" applyAlignment="1">
      <alignment horizontal="center" vertical="center" wrapText="1"/>
    </xf>
    <xf numFmtId="0" fontId="26" fillId="0" borderId="1" xfId="1" quotePrefix="1" applyFont="1" applyBorder="1" applyAlignment="1">
      <alignment horizontal="left" vertical="center" wrapText="1"/>
    </xf>
    <xf numFmtId="0" fontId="24" fillId="0" borderId="1" xfId="1" quotePrefix="1" applyFont="1" applyBorder="1" applyAlignment="1">
      <alignment horizontal="center" vertical="center" wrapText="1"/>
    </xf>
    <xf numFmtId="49" fontId="32" fillId="0" borderId="1" xfId="0" applyNumberFormat="1" applyFont="1" applyBorder="1" applyAlignment="1">
      <alignment horizontal="center" vertical="center" wrapText="1"/>
    </xf>
    <xf numFmtId="49" fontId="32" fillId="0" borderId="1" xfId="0" applyNumberFormat="1" applyFont="1" applyBorder="1" applyAlignment="1">
      <alignment horizontal="left" vertical="center" wrapText="1"/>
    </xf>
    <xf numFmtId="16" fontId="26" fillId="0" borderId="1" xfId="0" applyNumberFormat="1" applyFont="1" applyBorder="1" applyAlignment="1">
      <alignment vertical="center" wrapText="1"/>
    </xf>
    <xf numFmtId="16" fontId="26" fillId="0" borderId="1" xfId="0" applyNumberFormat="1" applyFont="1" applyBorder="1" applyAlignment="1">
      <alignment horizontal="center" vertical="center" wrapText="1"/>
    </xf>
    <xf numFmtId="0" fontId="26" fillId="0" borderId="1" xfId="0" applyFont="1" applyBorder="1" applyAlignment="1">
      <alignment horizontal="left" vertical="center" wrapText="1"/>
    </xf>
    <xf numFmtId="0" fontId="58" fillId="0" borderId="1" xfId="0" quotePrefix="1" applyFont="1" applyBorder="1" applyAlignment="1">
      <alignment vertical="center" wrapText="1"/>
    </xf>
    <xf numFmtId="0" fontId="58" fillId="0" borderId="1" xfId="0" quotePrefix="1" applyFont="1" applyBorder="1" applyAlignment="1">
      <alignment horizontal="center" vertical="center" wrapText="1"/>
    </xf>
    <xf numFmtId="16" fontId="32" fillId="0" borderId="1" xfId="0" applyNumberFormat="1" applyFont="1" applyBorder="1" applyAlignment="1">
      <alignment horizontal="center" vertical="center" wrapText="1"/>
    </xf>
    <xf numFmtId="16" fontId="32" fillId="0" borderId="1" xfId="0" applyNumberFormat="1" applyFont="1" applyBorder="1" applyAlignment="1">
      <alignment horizontal="left" vertical="center" wrapText="1"/>
    </xf>
    <xf numFmtId="9" fontId="58" fillId="0" borderId="1" xfId="0" applyNumberFormat="1" applyFont="1" applyBorder="1" applyAlignment="1">
      <alignment horizontal="center" vertical="center" wrapText="1"/>
    </xf>
    <xf numFmtId="0" fontId="32" fillId="0" borderId="1" xfId="0" applyFont="1" applyBorder="1" applyAlignment="1">
      <alignment horizontal="left" vertical="center" wrapText="1"/>
    </xf>
    <xf numFmtId="0" fontId="26" fillId="0" borderId="1" xfId="0" quotePrefix="1" applyFont="1" applyBorder="1" applyAlignment="1">
      <alignment horizontal="left" vertical="center" wrapText="1"/>
    </xf>
    <xf numFmtId="0" fontId="32" fillId="0" borderId="1" xfId="0" quotePrefix="1" applyFont="1" applyBorder="1" applyAlignment="1">
      <alignment horizontal="center" vertical="center" wrapText="1"/>
    </xf>
    <xf numFmtId="0" fontId="58" fillId="0" borderId="1" xfId="0" quotePrefix="1" applyFont="1" applyBorder="1" applyAlignment="1">
      <alignment horizontal="left" vertical="center" wrapText="1"/>
    </xf>
    <xf numFmtId="0" fontId="24" fillId="0" borderId="1" xfId="0" applyFont="1" applyBorder="1" applyAlignment="1">
      <alignment horizontal="left" vertical="center" wrapText="1"/>
    </xf>
    <xf numFmtId="0" fontId="32" fillId="0" borderId="1" xfId="0" quotePrefix="1" applyFont="1" applyBorder="1" applyAlignment="1">
      <alignment vertical="center" wrapText="1"/>
    </xf>
    <xf numFmtId="0" fontId="32" fillId="0" borderId="1" xfId="0" applyFont="1" applyBorder="1" applyAlignment="1">
      <alignment horizontal="center" vertical="center" wrapText="1"/>
    </xf>
    <xf numFmtId="0" fontId="58" fillId="0" borderId="1" xfId="0" applyFont="1" applyBorder="1" applyAlignment="1">
      <alignment horizontal="left" vertical="center" wrapText="1"/>
    </xf>
    <xf numFmtId="166" fontId="26" fillId="0" borderId="1" xfId="0" applyNumberFormat="1" applyFont="1" applyBorder="1" applyAlignment="1">
      <alignment horizontal="center" vertical="center" wrapText="1"/>
    </xf>
    <xf numFmtId="0" fontId="24" fillId="0" borderId="1" xfId="0" quotePrefix="1" applyFont="1" applyBorder="1" applyAlignment="1">
      <alignment horizontal="left" vertical="center" wrapText="1"/>
    </xf>
    <xf numFmtId="0" fontId="32" fillId="0" borderId="1" xfId="0" applyFont="1" applyBorder="1" applyAlignment="1">
      <alignment vertical="center" wrapText="1"/>
    </xf>
    <xf numFmtId="0" fontId="24" fillId="0" borderId="1" xfId="1" quotePrefix="1" applyFont="1" applyBorder="1" applyAlignment="1">
      <alignment horizontal="left" vertical="center" wrapText="1"/>
    </xf>
    <xf numFmtId="49" fontId="26" fillId="0" borderId="1" xfId="0" applyNumberFormat="1" applyFont="1" applyBorder="1" applyAlignment="1">
      <alignment horizontal="center" vertical="center" wrapText="1"/>
    </xf>
    <xf numFmtId="49" fontId="26" fillId="0" borderId="1" xfId="0" applyNumberFormat="1" applyFont="1" applyBorder="1" applyAlignment="1">
      <alignment horizontal="left" vertical="center" wrapText="1"/>
    </xf>
    <xf numFmtId="16" fontId="24" fillId="0" borderId="1" xfId="0" quotePrefix="1" applyNumberFormat="1" applyFont="1" applyBorder="1" applyAlignment="1">
      <alignment horizontal="left" vertical="center" wrapText="1"/>
    </xf>
    <xf numFmtId="16" fontId="24" fillId="0" borderId="1" xfId="0" quotePrefix="1" applyNumberFormat="1" applyFont="1" applyBorder="1" applyAlignment="1">
      <alignment horizontal="center" vertical="center" wrapText="1"/>
    </xf>
    <xf numFmtId="16" fontId="32" fillId="0" borderId="1" xfId="1" applyNumberFormat="1" applyFont="1" applyBorder="1" applyAlignment="1">
      <alignment horizontal="center" vertical="center" wrapText="1"/>
    </xf>
    <xf numFmtId="16" fontId="32" fillId="0" borderId="1" xfId="1" applyNumberFormat="1" applyFont="1" applyBorder="1" applyAlignment="1">
      <alignment horizontal="left" vertical="center" wrapText="1"/>
    </xf>
    <xf numFmtId="0" fontId="24" fillId="0" borderId="1" xfId="1" applyFont="1" applyBorder="1" applyAlignment="1">
      <alignment horizontal="center" vertical="center" wrapText="1"/>
    </xf>
    <xf numFmtId="0" fontId="58" fillId="0" borderId="1" xfId="1" applyFont="1" applyBorder="1" applyAlignment="1">
      <alignment horizontal="center" vertical="center" wrapText="1"/>
    </xf>
    <xf numFmtId="0" fontId="32" fillId="0" borderId="1" xfId="1" applyFont="1" applyBorder="1" applyAlignment="1">
      <alignment horizontal="left" vertical="center" wrapText="1"/>
    </xf>
    <xf numFmtId="0" fontId="32" fillId="0" borderId="1" xfId="1" applyFont="1" applyBorder="1" applyAlignment="1">
      <alignment horizontal="center" vertical="center" wrapText="1"/>
    </xf>
    <xf numFmtId="0" fontId="58" fillId="0" borderId="1" xfId="1" quotePrefix="1" applyFont="1" applyBorder="1" applyAlignment="1">
      <alignment horizontal="left" vertical="center" wrapText="1"/>
    </xf>
    <xf numFmtId="0" fontId="58" fillId="0" borderId="1" xfId="1" quotePrefix="1" applyFont="1" applyBorder="1" applyAlignment="1">
      <alignment horizontal="center" vertical="center" wrapText="1"/>
    </xf>
    <xf numFmtId="0" fontId="32" fillId="0" borderId="1" xfId="1" quotePrefix="1" applyFont="1" applyBorder="1" applyAlignment="1">
      <alignment horizontal="left" vertical="center" wrapText="1"/>
    </xf>
    <xf numFmtId="0" fontId="58" fillId="0" borderId="1" xfId="1" applyFont="1" applyBorder="1" applyAlignment="1">
      <alignment horizontal="left" vertical="center" wrapText="1"/>
    </xf>
    <xf numFmtId="0" fontId="32" fillId="0" borderId="1" xfId="1" quotePrefix="1" applyFont="1" applyBorder="1" applyAlignment="1">
      <alignment horizontal="center" vertical="center" wrapText="1"/>
    </xf>
    <xf numFmtId="16" fontId="24" fillId="0" borderId="1" xfId="0" quotePrefix="1" applyNumberFormat="1" applyFont="1" applyBorder="1" applyAlignment="1">
      <alignment vertical="center" wrapText="1"/>
    </xf>
    <xf numFmtId="16" fontId="24" fillId="0" borderId="1" xfId="0" applyNumberFormat="1" applyFont="1" applyBorder="1" applyAlignment="1">
      <alignment horizontal="center" vertical="center" wrapText="1"/>
    </xf>
    <xf numFmtId="49" fontId="32" fillId="0" borderId="1" xfId="0" applyNumberFormat="1" applyFont="1" applyBorder="1" applyAlignment="1">
      <alignment vertical="center" wrapText="1"/>
    </xf>
    <xf numFmtId="0" fontId="48" fillId="0" borderId="0" xfId="0" applyFont="1" applyFill="1" applyBorder="1" applyAlignment="1">
      <alignment horizontal="center" vertical="center"/>
    </xf>
    <xf numFmtId="1" fontId="74" fillId="3" borderId="0" xfId="0" applyNumberFormat="1" applyFont="1" applyFill="1" applyBorder="1" applyAlignment="1">
      <alignment horizontal="center" vertical="center" wrapText="1"/>
    </xf>
    <xf numFmtId="0" fontId="74" fillId="0" borderId="0" xfId="19" applyNumberFormat="1" applyFont="1" applyFill="1" applyBorder="1" applyAlignment="1">
      <alignment horizontal="center" vertical="center" wrapText="1"/>
    </xf>
    <xf numFmtId="3" fontId="74" fillId="0" borderId="0" xfId="0" applyNumberFormat="1" applyFont="1" applyBorder="1" applyAlignment="1">
      <alignment horizontal="center" vertical="center" wrapText="1"/>
    </xf>
    <xf numFmtId="0" fontId="22" fillId="10" borderId="0" xfId="20" applyFont="1" applyFill="1" applyBorder="1" applyAlignment="1">
      <alignment horizontal="center" vertical="center" wrapText="1"/>
    </xf>
    <xf numFmtId="0" fontId="30" fillId="0" borderId="0" xfId="0" applyFont="1" applyFill="1" applyBorder="1" applyAlignment="1">
      <alignment horizontal="center" vertical="center" wrapText="1"/>
    </xf>
    <xf numFmtId="0" fontId="79" fillId="0" borderId="0" xfId="0" applyNumberFormat="1" applyFont="1" applyFill="1" applyBorder="1" applyAlignment="1">
      <alignment horizontal="center" vertical="center" wrapText="1"/>
    </xf>
    <xf numFmtId="3" fontId="79" fillId="0" borderId="0" xfId="0" applyNumberFormat="1" applyFont="1" applyFill="1" applyBorder="1" applyAlignment="1">
      <alignment horizontal="center" vertical="center" wrapText="1"/>
    </xf>
    <xf numFmtId="0" fontId="25" fillId="4" borderId="1" xfId="0" applyFont="1" applyFill="1" applyBorder="1" applyAlignment="1">
      <alignment horizontal="center" vertical="center" wrapText="1"/>
    </xf>
    <xf numFmtId="0" fontId="30" fillId="0" borderId="1" xfId="0" applyFont="1" applyFill="1" applyBorder="1" applyAlignment="1">
      <alignment horizontal="justify" vertical="center" wrapText="1"/>
    </xf>
    <xf numFmtId="9" fontId="30"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xf>
    <xf numFmtId="0" fontId="23" fillId="0" borderId="1" xfId="20" applyFont="1" applyFill="1" applyBorder="1" applyAlignment="1">
      <alignment horizontal="justify" vertical="center" wrapText="1"/>
    </xf>
    <xf numFmtId="49" fontId="30" fillId="0" borderId="1" xfId="1" applyNumberFormat="1" applyFont="1" applyFill="1" applyBorder="1" applyAlignment="1">
      <alignment horizontal="justify" vertical="center" wrapText="1"/>
    </xf>
    <xf numFmtId="0" fontId="31" fillId="0" borderId="1" xfId="0" applyFont="1" applyFill="1" applyBorder="1" applyAlignment="1">
      <alignment horizontal="justify" vertical="center" wrapText="1"/>
    </xf>
    <xf numFmtId="49" fontId="36" fillId="11" borderId="1" xfId="0" applyNumberFormat="1" applyFont="1" applyFill="1" applyBorder="1" applyAlignment="1">
      <alignment horizontal="left" vertical="center" wrapText="1"/>
    </xf>
    <xf numFmtId="9" fontId="23" fillId="0" borderId="1" xfId="86" applyNumberFormat="1" applyFont="1" applyFill="1" applyBorder="1" applyAlignment="1">
      <alignment horizontal="center" vertical="center" wrapText="1"/>
    </xf>
    <xf numFmtId="49" fontId="22" fillId="19" borderId="1" xfId="31" applyNumberFormat="1" applyFont="1" applyFill="1" applyBorder="1" applyAlignment="1">
      <alignment horizontal="left" vertical="center" wrapText="1"/>
    </xf>
    <xf numFmtId="0" fontId="24" fillId="3" borderId="1" xfId="1" applyFont="1" applyFill="1" applyBorder="1" applyAlignment="1">
      <alignment horizontal="center" vertical="center" wrapText="1"/>
    </xf>
    <xf numFmtId="0" fontId="23" fillId="0" borderId="1" xfId="0" applyFont="1" applyBorder="1" applyAlignment="1">
      <alignment horizontal="center" vertical="center" wrapText="1"/>
    </xf>
    <xf numFmtId="0" fontId="24" fillId="0" borderId="0" xfId="0" applyFont="1" applyAlignment="1">
      <alignment horizontal="center" vertical="center" wrapText="1"/>
    </xf>
    <xf numFmtId="0" fontId="23" fillId="0" borderId="0" xfId="0" applyFont="1" applyFill="1" applyAlignment="1">
      <alignment horizontal="center" vertical="center" wrapText="1"/>
    </xf>
    <xf numFmtId="49" fontId="23" fillId="0" borderId="32" xfId="31" applyNumberFormat="1" applyFont="1" applyBorder="1" applyAlignment="1">
      <alignment horizontal="center" vertical="center" wrapText="1"/>
    </xf>
    <xf numFmtId="49" fontId="22" fillId="0" borderId="32" xfId="31" applyNumberFormat="1" applyFont="1" applyBorder="1" applyAlignment="1">
      <alignment horizontal="center" vertical="center" wrapText="1"/>
    </xf>
    <xf numFmtId="0" fontId="23" fillId="3" borderId="33" xfId="0" applyFont="1" applyFill="1" applyBorder="1" applyAlignment="1">
      <alignment horizontal="center" vertical="center"/>
    </xf>
    <xf numFmtId="0" fontId="23" fillId="3" borderId="34" xfId="0" applyFont="1" applyFill="1" applyBorder="1" applyAlignment="1">
      <alignment vertical="center" wrapText="1"/>
    </xf>
    <xf numFmtId="0" fontId="23" fillId="0" borderId="32" xfId="31" quotePrefix="1" applyFont="1" applyBorder="1" applyAlignment="1">
      <alignment horizontal="center" vertical="center" wrapText="1"/>
    </xf>
    <xf numFmtId="9" fontId="23" fillId="0" borderId="5" xfId="86" applyNumberFormat="1" applyFont="1" applyFill="1" applyBorder="1" applyAlignment="1">
      <alignment horizontal="center" vertical="center" wrapText="1"/>
    </xf>
    <xf numFmtId="0" fontId="23" fillId="3" borderId="7" xfId="0" applyFont="1" applyFill="1" applyBorder="1" applyAlignment="1">
      <alignment vertical="center" wrapText="1"/>
    </xf>
    <xf numFmtId="0" fontId="23" fillId="0" borderId="7" xfId="0" applyFont="1" applyBorder="1" applyAlignment="1">
      <alignment horizontal="center" vertical="center" wrapText="1"/>
    </xf>
    <xf numFmtId="0" fontId="23" fillId="0" borderId="6" xfId="0" applyFont="1" applyBorder="1" applyAlignment="1">
      <alignment horizontal="center" vertical="center" wrapText="1"/>
    </xf>
    <xf numFmtId="0" fontId="22" fillId="19" borderId="35" xfId="31" applyFont="1" applyFill="1" applyBorder="1" applyAlignment="1">
      <alignment horizontal="center" vertical="center" wrapText="1"/>
    </xf>
    <xf numFmtId="0" fontId="23" fillId="3" borderId="34" xfId="0" quotePrefix="1" applyFont="1" applyFill="1" applyBorder="1" applyAlignment="1">
      <alignment vertical="center" wrapText="1"/>
    </xf>
    <xf numFmtId="49" fontId="22" fillId="19" borderId="32" xfId="31" applyNumberFormat="1" applyFont="1" applyFill="1" applyBorder="1" applyAlignment="1">
      <alignment horizontal="center" vertical="center" wrapText="1"/>
    </xf>
    <xf numFmtId="49" fontId="22" fillId="19" borderId="6" xfId="31" applyNumberFormat="1" applyFont="1" applyFill="1" applyBorder="1" applyAlignment="1">
      <alignment horizontal="center" vertical="center" wrapText="1"/>
    </xf>
    <xf numFmtId="49" fontId="22" fillId="19" borderId="15" xfId="31" applyNumberFormat="1" applyFont="1" applyFill="1" applyBorder="1" applyAlignment="1">
      <alignment horizontal="center" vertical="center" wrapText="1"/>
    </xf>
    <xf numFmtId="0" fontId="23" fillId="3" borderId="32" xfId="0" applyFont="1" applyFill="1" applyBorder="1" applyAlignment="1">
      <alignment horizontal="center" vertical="center"/>
    </xf>
    <xf numFmtId="0" fontId="22" fillId="19" borderId="32" xfId="0" applyFont="1" applyFill="1" applyBorder="1" applyAlignment="1">
      <alignment horizontal="center" vertical="center"/>
    </xf>
    <xf numFmtId="49" fontId="23" fillId="0" borderId="0" xfId="0" applyNumberFormat="1" applyFont="1" applyAlignment="1">
      <alignment vertical="center" wrapText="1"/>
    </xf>
    <xf numFmtId="43" fontId="23" fillId="0" borderId="0" xfId="86" applyFont="1" applyAlignment="1">
      <alignment horizontal="center" vertical="center" wrapText="1"/>
    </xf>
    <xf numFmtId="49" fontId="26" fillId="3" borderId="1" xfId="0" applyNumberFormat="1" applyFont="1" applyFill="1" applyBorder="1" applyAlignment="1">
      <alignment horizontal="center" vertical="center" wrapText="1"/>
    </xf>
    <xf numFmtId="49" fontId="26" fillId="4" borderId="1" xfId="0" applyNumberFormat="1" applyFont="1" applyFill="1" applyBorder="1" applyAlignment="1">
      <alignment horizontal="center" vertical="center" wrapText="1"/>
    </xf>
    <xf numFmtId="0" fontId="36" fillId="17" borderId="1" xfId="0" applyFont="1" applyFill="1" applyBorder="1" applyAlignment="1">
      <alignment horizontal="left" vertical="center" wrapText="1"/>
    </xf>
    <xf numFmtId="0" fontId="58" fillId="3" borderId="1" xfId="1" quotePrefix="1" applyFont="1" applyFill="1" applyBorder="1" applyAlignment="1">
      <alignment vertical="center" wrapText="1"/>
    </xf>
    <xf numFmtId="0" fontId="24" fillId="0" borderId="1" xfId="31" applyFont="1" applyBorder="1" applyAlignment="1">
      <alignment horizontal="center" vertical="center" wrapText="1"/>
    </xf>
    <xf numFmtId="4" fontId="76" fillId="6" borderId="1" xfId="0" applyNumberFormat="1" applyFont="1" applyFill="1" applyBorder="1" applyAlignment="1">
      <alignment horizontal="center" vertical="center" wrapText="1"/>
    </xf>
    <xf numFmtId="0" fontId="23" fillId="0" borderId="1" xfId="0" applyFont="1" applyBorder="1" applyAlignment="1">
      <alignment horizontal="center" vertical="center" wrapText="1"/>
    </xf>
    <xf numFmtId="0" fontId="23" fillId="3" borderId="1" xfId="0" quotePrefix="1" applyFont="1" applyFill="1" applyBorder="1" applyAlignment="1">
      <alignment horizontal="center" vertical="center" wrapText="1"/>
    </xf>
    <xf numFmtId="0" fontId="88" fillId="0" borderId="0" xfId="0" applyFont="1"/>
    <xf numFmtId="0" fontId="31" fillId="7" borderId="1" xfId="0" applyFont="1" applyFill="1" applyBorder="1" applyAlignment="1">
      <alignment horizontal="center" vertical="center" wrapText="1"/>
    </xf>
    <xf numFmtId="0" fontId="30" fillId="0" borderId="0" xfId="0" applyFont="1" applyAlignment="1">
      <alignment vertical="center" wrapText="1"/>
    </xf>
    <xf numFmtId="1" fontId="30" fillId="0" borderId="1" xfId="0" applyNumberFormat="1" applyFont="1" applyBorder="1" applyAlignment="1">
      <alignment horizontal="center" vertical="center" wrapText="1"/>
    </xf>
    <xf numFmtId="0" fontId="31" fillId="0" borderId="0" xfId="0" applyFont="1" applyAlignment="1">
      <alignment vertical="center"/>
    </xf>
    <xf numFmtId="0" fontId="90" fillId="0" borderId="0" xfId="0" applyFont="1"/>
    <xf numFmtId="0" fontId="22" fillId="18" borderId="1" xfId="20" applyFont="1" applyFill="1" applyBorder="1" applyAlignment="1">
      <alignment horizontal="center" vertical="center" wrapText="1"/>
    </xf>
    <xf numFmtId="4" fontId="23" fillId="3" borderId="1" xfId="0" applyNumberFormat="1" applyFont="1" applyFill="1" applyBorder="1" applyAlignment="1">
      <alignment horizontal="center" vertical="center" wrapText="1"/>
    </xf>
    <xf numFmtId="16" fontId="23" fillId="3" borderId="1" xfId="0" applyNumberFormat="1" applyFont="1" applyFill="1" applyBorder="1" applyAlignment="1">
      <alignment horizontal="center" vertical="center" wrapText="1"/>
    </xf>
    <xf numFmtId="0" fontId="23" fillId="3" borderId="1" xfId="31" applyFont="1" applyFill="1" applyBorder="1" applyAlignment="1">
      <alignment horizontal="center" vertical="center" wrapText="1"/>
    </xf>
    <xf numFmtId="10" fontId="23" fillId="3" borderId="2" xfId="0" applyNumberFormat="1" applyFont="1" applyFill="1" applyBorder="1" applyAlignment="1">
      <alignment vertical="center" wrapText="1"/>
    </xf>
    <xf numFmtId="0" fontId="22" fillId="3" borderId="1" xfId="0" quotePrefix="1" applyFont="1" applyFill="1" applyBorder="1" applyAlignment="1">
      <alignment vertical="center" wrapText="1"/>
    </xf>
    <xf numFmtId="0" fontId="23" fillId="3" borderId="8" xfId="0" applyFont="1" applyFill="1" applyBorder="1" applyAlignment="1">
      <alignment vertical="center"/>
    </xf>
    <xf numFmtId="0" fontId="23" fillId="3" borderId="1" xfId="0" applyFont="1" applyFill="1" applyBorder="1" applyAlignment="1">
      <alignment vertical="center"/>
    </xf>
    <xf numFmtId="0" fontId="76" fillId="0" borderId="0" xfId="0" applyFont="1" applyAlignment="1">
      <alignment horizontal="center" vertical="center"/>
    </xf>
    <xf numFmtId="4" fontId="23" fillId="0" borderId="0" xfId="0" applyNumberFormat="1" applyFont="1" applyAlignment="1">
      <alignment horizontal="left" vertical="center" wrapText="1"/>
    </xf>
    <xf numFmtId="49" fontId="32" fillId="12" borderId="1" xfId="34" applyNumberFormat="1" applyFont="1" applyFill="1" applyBorder="1" applyAlignment="1">
      <alignment horizontal="left" vertical="center" wrapText="1"/>
    </xf>
    <xf numFmtId="0" fontId="58" fillId="0" borderId="1" xfId="34" applyFont="1" applyBorder="1" applyAlignment="1">
      <alignment horizontal="center" vertical="center" wrapText="1"/>
    </xf>
    <xf numFmtId="0" fontId="58" fillId="3" borderId="1" xfId="34" quotePrefix="1" applyFont="1" applyFill="1" applyBorder="1" applyAlignment="1">
      <alignment vertical="center" wrapText="1"/>
    </xf>
    <xf numFmtId="49" fontId="22" fillId="0" borderId="1" xfId="31" applyNumberFormat="1" applyFont="1" applyBorder="1" applyAlignment="1">
      <alignment horizontal="left" vertical="center" wrapText="1"/>
    </xf>
    <xf numFmtId="49" fontId="23" fillId="0" borderId="1" xfId="31" applyNumberFormat="1" applyFont="1" applyBorder="1" applyAlignment="1">
      <alignment horizontal="left" vertical="center" wrapText="1"/>
    </xf>
    <xf numFmtId="0" fontId="23" fillId="0" borderId="1" xfId="31" applyFont="1" applyBorder="1" applyAlignment="1">
      <alignment horizontal="left" vertical="center" wrapText="1"/>
    </xf>
    <xf numFmtId="0" fontId="23" fillId="0" borderId="1" xfId="31" quotePrefix="1" applyFont="1" applyBorder="1" applyAlignment="1">
      <alignment horizontal="left" vertical="center" wrapText="1"/>
    </xf>
    <xf numFmtId="0" fontId="23" fillId="0" borderId="1" xfId="31" quotePrefix="1" applyFont="1" applyBorder="1" applyAlignment="1">
      <alignment horizontal="center" vertical="center" wrapText="1"/>
    </xf>
    <xf numFmtId="2" fontId="22" fillId="0" borderId="1" xfId="31" applyNumberFormat="1" applyFont="1" applyBorder="1" applyAlignment="1">
      <alignment horizontal="center" vertical="center" wrapText="1"/>
    </xf>
    <xf numFmtId="2" fontId="22" fillId="0" borderId="1" xfId="31" applyNumberFormat="1" applyFont="1" applyBorder="1" applyAlignment="1">
      <alignment horizontal="left" vertical="center" wrapText="1"/>
    </xf>
    <xf numFmtId="49" fontId="23" fillId="0" borderId="1" xfId="31" applyNumberFormat="1" applyFont="1" applyBorder="1" applyAlignment="1">
      <alignment horizontal="center" vertical="center" wrapText="1"/>
    </xf>
    <xf numFmtId="49" fontId="23" fillId="0" borderId="1" xfId="31" applyNumberFormat="1" applyFont="1" applyBorder="1" applyAlignment="1">
      <alignment vertical="center" wrapText="1"/>
    </xf>
    <xf numFmtId="49" fontId="22" fillId="0" borderId="1" xfId="0" quotePrefix="1" applyNumberFormat="1" applyFont="1" applyBorder="1" applyAlignment="1">
      <alignment horizontal="center" vertical="center" wrapText="1"/>
    </xf>
    <xf numFmtId="49" fontId="22" fillId="0" borderId="1" xfId="0" quotePrefix="1" applyNumberFormat="1" applyFont="1" applyBorder="1" applyAlignment="1">
      <alignment vertical="center" wrapText="1"/>
    </xf>
    <xf numFmtId="0" fontId="22" fillId="0" borderId="1" xfId="31" applyFont="1" applyBorder="1" applyAlignment="1">
      <alignment horizontal="center" vertical="center" wrapText="1"/>
    </xf>
    <xf numFmtId="0" fontId="22" fillId="0" borderId="1" xfId="31" quotePrefix="1" applyFont="1" applyBorder="1" applyAlignment="1">
      <alignment horizontal="center" vertical="center" wrapText="1"/>
    </xf>
    <xf numFmtId="0" fontId="22" fillId="0" borderId="1" xfId="31" quotePrefix="1" applyFont="1" applyBorder="1" applyAlignment="1">
      <alignment horizontal="left" vertical="center" wrapText="1"/>
    </xf>
    <xf numFmtId="0" fontId="23" fillId="0" borderId="1" xfId="31" applyFont="1" applyBorder="1" applyAlignment="1">
      <alignment horizontal="center" vertical="center" wrapText="1"/>
    </xf>
    <xf numFmtId="2" fontId="23" fillId="0" borderId="1" xfId="31" applyNumberFormat="1" applyFont="1" applyBorder="1" applyAlignment="1">
      <alignment horizontal="left" vertical="center" wrapText="1"/>
    </xf>
    <xf numFmtId="49" fontId="23" fillId="0" borderId="0" xfId="0" applyNumberFormat="1" applyFont="1" applyAlignment="1">
      <alignment horizontal="center" vertical="center" wrapText="1"/>
    </xf>
    <xf numFmtId="0" fontId="24" fillId="0" borderId="1" xfId="1" quotePrefix="1" applyFont="1" applyBorder="1" applyAlignment="1">
      <alignment vertical="center" wrapText="1"/>
    </xf>
    <xf numFmtId="49" fontId="22" fillId="0" borderId="1" xfId="0" applyNumberFormat="1" applyFont="1" applyBorder="1" applyAlignment="1">
      <alignment vertical="center" wrapText="1"/>
    </xf>
    <xf numFmtId="2" fontId="23" fillId="3" borderId="1" xfId="1" quotePrefix="1" applyNumberFormat="1" applyFont="1" applyFill="1" applyBorder="1" applyAlignment="1">
      <alignment horizontal="left" vertical="center" wrapText="1"/>
    </xf>
    <xf numFmtId="2" fontId="22" fillId="3" borderId="1" xfId="1" quotePrefix="1" applyNumberFormat="1" applyFont="1" applyFill="1" applyBorder="1" applyAlignment="1">
      <alignment horizontal="left" vertical="center" wrapText="1"/>
    </xf>
    <xf numFmtId="1" fontId="31" fillId="0" borderId="1" xfId="0" applyNumberFormat="1" applyFont="1" applyBorder="1" applyAlignment="1">
      <alignment horizontal="center" vertical="center" wrapText="1"/>
    </xf>
    <xf numFmtId="1" fontId="23" fillId="0" borderId="1" xfId="0" applyNumberFormat="1" applyFont="1" applyBorder="1" applyAlignment="1">
      <alignment vertical="center" wrapText="1"/>
    </xf>
    <xf numFmtId="1" fontId="23" fillId="0" borderId="1" xfId="0" applyNumberFormat="1" applyFont="1" applyBorder="1" applyAlignment="1">
      <alignment horizontal="center" vertical="center" wrapText="1"/>
    </xf>
    <xf numFmtId="1" fontId="22"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vertical="center" wrapText="1"/>
    </xf>
    <xf numFmtId="0" fontId="23" fillId="0" borderId="0" xfId="0" applyFont="1" applyAlignment="1">
      <alignment horizontal="center" vertical="center"/>
    </xf>
    <xf numFmtId="0" fontId="22" fillId="0" borderId="0" xfId="0" applyFont="1" applyAlignment="1">
      <alignment horizontal="left" vertical="center"/>
    </xf>
    <xf numFmtId="0" fontId="23" fillId="3"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0" xfId="0" applyFont="1" applyAlignment="1">
      <alignment horizontal="center" vertical="center" wrapText="1"/>
    </xf>
    <xf numFmtId="16" fontId="22" fillId="0" borderId="1" xfId="0" applyNumberFormat="1" applyFont="1" applyBorder="1" applyAlignment="1">
      <alignment vertical="center" wrapText="1"/>
    </xf>
    <xf numFmtId="1" fontId="23" fillId="0" borderId="1" xfId="20" applyNumberFormat="1" applyFont="1" applyBorder="1" applyAlignment="1">
      <alignment horizontal="center" vertical="center" wrapText="1"/>
    </xf>
    <xf numFmtId="0" fontId="23" fillId="0" borderId="1" xfId="20" applyFont="1" applyBorder="1" applyAlignment="1">
      <alignment horizontal="left" vertical="center" wrapText="1"/>
    </xf>
    <xf numFmtId="16" fontId="30" fillId="0" borderId="1" xfId="0" applyNumberFormat="1" applyFont="1" applyBorder="1" applyAlignment="1">
      <alignment horizontal="justify" vertical="center" wrapText="1"/>
    </xf>
    <xf numFmtId="16" fontId="23" fillId="0" borderId="1" xfId="0" applyNumberFormat="1" applyFont="1" applyBorder="1" applyAlignment="1">
      <alignment horizontal="center" vertical="center" wrapText="1"/>
    </xf>
    <xf numFmtId="0" fontId="46" fillId="0" borderId="0" xfId="0" applyFont="1" applyAlignment="1">
      <alignment vertical="center"/>
    </xf>
    <xf numFmtId="0" fontId="46" fillId="0" borderId="0" xfId="0" applyFont="1" applyAlignment="1">
      <alignment vertical="center" wrapText="1"/>
    </xf>
    <xf numFmtId="16" fontId="23" fillId="0" borderId="1" xfId="0" applyNumberFormat="1" applyFont="1" applyBorder="1" applyAlignment="1">
      <alignment horizontal="left" vertical="center" wrapText="1"/>
    </xf>
    <xf numFmtId="16" fontId="31" fillId="0" borderId="1" xfId="0" applyNumberFormat="1" applyFont="1" applyBorder="1" applyAlignment="1">
      <alignment horizontal="justify" vertical="center" wrapText="1"/>
    </xf>
    <xf numFmtId="1" fontId="30" fillId="0" borderId="1" xfId="20" applyNumberFormat="1" applyFont="1" applyBorder="1" applyAlignment="1">
      <alignment horizontal="center" vertical="center" wrapText="1"/>
    </xf>
    <xf numFmtId="10" fontId="30" fillId="0" borderId="1" xfId="32" applyNumberFormat="1" applyFont="1" applyFill="1" applyBorder="1" applyAlignment="1">
      <alignment horizontal="center" vertical="center" wrapText="1"/>
    </xf>
    <xf numFmtId="16" fontId="22" fillId="0" borderId="1" xfId="0" applyNumberFormat="1" applyFont="1" applyBorder="1" applyAlignment="1">
      <alignment horizontal="justify" vertical="center" wrapText="1"/>
    </xf>
    <xf numFmtId="16" fontId="31" fillId="0" borderId="1" xfId="0" applyNumberFormat="1" applyFont="1" applyBorder="1" applyAlignment="1">
      <alignment horizontal="left" vertical="center" wrapText="1"/>
    </xf>
    <xf numFmtId="16" fontId="22" fillId="0" borderId="1" xfId="0" applyNumberFormat="1" applyFont="1" applyBorder="1" applyAlignment="1">
      <alignment horizontal="left" vertical="center" wrapText="1"/>
    </xf>
    <xf numFmtId="1" fontId="30" fillId="0" borderId="1" xfId="1" applyNumberFormat="1" applyFont="1" applyBorder="1" applyAlignment="1">
      <alignment horizontal="center" vertical="center" wrapText="1"/>
    </xf>
    <xf numFmtId="0" fontId="31" fillId="0" borderId="1" xfId="1" applyFont="1" applyBorder="1" applyAlignment="1">
      <alignment vertical="center" wrapText="1"/>
    </xf>
    <xf numFmtId="0" fontId="31" fillId="0" borderId="1" xfId="1" applyFont="1" applyBorder="1" applyAlignment="1">
      <alignment horizontal="center" vertical="center" wrapText="1"/>
    </xf>
    <xf numFmtId="49" fontId="30" fillId="0" borderId="1" xfId="1" applyNumberFormat="1" applyFont="1" applyBorder="1" applyAlignment="1">
      <alignment horizontal="left" vertical="center" wrapText="1"/>
    </xf>
    <xf numFmtId="0" fontId="31" fillId="0" borderId="1" xfId="1" applyFont="1" applyBorder="1" applyAlignment="1">
      <alignment horizontal="left" vertical="center" wrapText="1"/>
    </xf>
    <xf numFmtId="173" fontId="23" fillId="0" borderId="1" xfId="19" applyNumberFormat="1" applyFont="1" applyFill="1" applyBorder="1" applyAlignment="1">
      <alignment horizontal="center" vertical="center" wrapText="1"/>
    </xf>
    <xf numFmtId="49" fontId="31" fillId="0" borderId="1" xfId="1" applyNumberFormat="1" applyFont="1" applyBorder="1" applyAlignment="1">
      <alignment horizontal="left" vertical="center" wrapText="1"/>
    </xf>
    <xf numFmtId="49" fontId="22" fillId="0" borderId="1" xfId="1" applyNumberFormat="1" applyFont="1" applyBorder="1" applyAlignment="1">
      <alignment horizontal="left" vertical="center" wrapText="1"/>
    </xf>
    <xf numFmtId="1" fontId="31" fillId="0" borderId="1" xfId="1" applyNumberFormat="1" applyFont="1" applyBorder="1" applyAlignment="1">
      <alignment horizontal="center" vertical="center" wrapText="1"/>
    </xf>
    <xf numFmtId="0" fontId="30" fillId="0" borderId="1" xfId="1" applyFont="1" applyBorder="1" applyAlignment="1">
      <alignment horizontal="center" vertical="center" wrapText="1"/>
    </xf>
    <xf numFmtId="0" fontId="30" fillId="0" borderId="1" xfId="1" applyFont="1" applyBorder="1" applyAlignment="1">
      <alignment horizontal="left" vertical="center" wrapText="1"/>
    </xf>
    <xf numFmtId="10" fontId="30" fillId="0" borderId="1" xfId="0" applyNumberFormat="1" applyFont="1" applyBorder="1" applyAlignment="1">
      <alignment horizontal="center" vertical="center" wrapText="1"/>
    </xf>
    <xf numFmtId="0" fontId="49" fillId="0" borderId="1" xfId="0" applyFont="1" applyBorder="1" applyAlignment="1">
      <alignment horizontal="center" vertical="center" wrapText="1"/>
    </xf>
    <xf numFmtId="0" fontId="49" fillId="0" borderId="0" xfId="0" applyFont="1" applyAlignment="1">
      <alignment vertical="center" wrapText="1"/>
    </xf>
    <xf numFmtId="16" fontId="22" fillId="3" borderId="1" xfId="34" applyNumberFormat="1" applyFont="1" applyFill="1" applyBorder="1" applyAlignment="1">
      <alignment horizontal="center" vertical="center" wrapText="1"/>
    </xf>
    <xf numFmtId="0" fontId="30" fillId="3" borderId="1" xfId="34" applyFont="1" applyFill="1" applyBorder="1" applyAlignment="1">
      <alignment vertical="center" wrapText="1"/>
    </xf>
    <xf numFmtId="1" fontId="30" fillId="0" borderId="0" xfId="0" applyNumberFormat="1" applyFont="1" applyAlignment="1">
      <alignment horizontal="center" vertical="center" wrapText="1"/>
    </xf>
    <xf numFmtId="1" fontId="23" fillId="0" borderId="0" xfId="0" applyNumberFormat="1" applyFont="1" applyAlignment="1">
      <alignment horizontal="center" vertical="center" wrapText="1"/>
    </xf>
    <xf numFmtId="0" fontId="23" fillId="0" borderId="5" xfId="20" applyFont="1" applyFill="1" applyBorder="1" applyAlignment="1">
      <alignment horizontal="center" vertical="center" wrapText="1"/>
    </xf>
    <xf numFmtId="0" fontId="23" fillId="0" borderId="4" xfId="20" applyFont="1" applyFill="1" applyBorder="1" applyAlignment="1">
      <alignment vertical="center" wrapText="1"/>
    </xf>
    <xf numFmtId="0" fontId="23" fillId="0" borderId="39" xfId="20" applyFont="1" applyFill="1" applyBorder="1" applyAlignment="1">
      <alignment vertical="center" wrapText="1"/>
    </xf>
    <xf numFmtId="0" fontId="23" fillId="0" borderId="1" xfId="0" applyFont="1" applyBorder="1" applyAlignment="1">
      <alignment horizontal="center" vertical="center" wrapText="1"/>
    </xf>
    <xf numFmtId="0" fontId="89" fillId="0" borderId="0" xfId="0" applyFont="1"/>
    <xf numFmtId="0" fontId="31" fillId="7" borderId="5" xfId="0" applyFont="1" applyFill="1" applyBorder="1" applyAlignment="1">
      <alignment horizontal="center" vertical="center" wrapText="1"/>
    </xf>
    <xf numFmtId="10" fontId="31" fillId="9" borderId="5" xfId="32" applyNumberFormat="1" applyFont="1" applyFill="1" applyBorder="1" applyAlignment="1">
      <alignment horizontal="center" vertical="center" wrapText="1"/>
    </xf>
    <xf numFmtId="11" fontId="23" fillId="0" borderId="1" xfId="0" applyNumberFormat="1" applyFont="1" applyBorder="1" applyAlignment="1">
      <alignment horizontal="center" vertical="center" wrapText="1"/>
    </xf>
    <xf numFmtId="11" fontId="23" fillId="0" borderId="1" xfId="0" applyNumberFormat="1" applyFont="1" applyBorder="1" applyAlignment="1">
      <alignment horizontal="left" vertical="center" wrapText="1"/>
    </xf>
    <xf numFmtId="0" fontId="23" fillId="0" borderId="1" xfId="0" applyFont="1" applyBorder="1" applyAlignment="1">
      <alignment horizontal="center" vertical="center" wrapText="1"/>
    </xf>
    <xf numFmtId="0" fontId="23" fillId="0" borderId="1" xfId="0" applyFont="1" applyBorder="1" applyAlignment="1">
      <alignment vertical="center" wrapText="1"/>
    </xf>
    <xf numFmtId="0" fontId="23" fillId="0" borderId="0" xfId="0" applyFont="1" applyAlignment="1">
      <alignment horizontal="left" vertical="center" wrapText="1"/>
    </xf>
    <xf numFmtId="0" fontId="23" fillId="0" borderId="0" xfId="0" applyFont="1" applyAlignment="1">
      <alignment horizontal="center" vertical="center"/>
    </xf>
    <xf numFmtId="0" fontId="22" fillId="0" borderId="0" xfId="0" applyFont="1" applyAlignment="1">
      <alignment horizontal="left" vertical="center"/>
    </xf>
    <xf numFmtId="0" fontId="23" fillId="3" borderId="1"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3" borderId="2" xfId="0" applyFont="1" applyFill="1" applyBorder="1" applyAlignment="1">
      <alignment horizontal="center" vertical="center" wrapText="1"/>
    </xf>
    <xf numFmtId="10" fontId="23" fillId="3" borderId="1" xfId="0" applyNumberFormat="1" applyFont="1" applyFill="1" applyBorder="1" applyAlignment="1">
      <alignment horizontal="center" vertical="center" wrapText="1"/>
    </xf>
    <xf numFmtId="4" fontId="22" fillId="18" borderId="1" xfId="0" applyNumberFormat="1" applyFont="1" applyFill="1" applyBorder="1" applyAlignment="1">
      <alignment horizontal="center" vertical="center" wrapText="1"/>
    </xf>
    <xf numFmtId="4" fontId="22" fillId="6" borderId="1" xfId="0" applyNumberFormat="1" applyFont="1" applyFill="1" applyBorder="1" applyAlignment="1">
      <alignment horizontal="center" vertical="center" wrapText="1"/>
    </xf>
    <xf numFmtId="4" fontId="22" fillId="3" borderId="1" xfId="0" applyNumberFormat="1" applyFont="1" applyFill="1" applyBorder="1" applyAlignment="1">
      <alignment horizontal="center" vertical="center" wrapText="1"/>
    </xf>
    <xf numFmtId="9" fontId="23" fillId="3" borderId="5" xfId="32" applyFont="1" applyFill="1" applyBorder="1" applyAlignment="1">
      <alignment horizontal="center" vertical="center" wrapText="1"/>
    </xf>
    <xf numFmtId="4" fontId="22" fillId="3" borderId="5" xfId="0" applyNumberFormat="1" applyFont="1" applyFill="1" applyBorder="1" applyAlignment="1">
      <alignment horizontal="center" vertical="center" wrapText="1"/>
    </xf>
    <xf numFmtId="4" fontId="22" fillId="3" borderId="2" xfId="0" applyNumberFormat="1" applyFont="1" applyFill="1" applyBorder="1" applyAlignment="1">
      <alignment horizontal="center" vertical="center" wrapText="1"/>
    </xf>
    <xf numFmtId="4" fontId="23" fillId="3" borderId="5" xfId="0" applyNumberFormat="1" applyFont="1" applyFill="1" applyBorder="1" applyAlignment="1">
      <alignment horizontal="center" vertical="center" wrapText="1"/>
    </xf>
    <xf numFmtId="4" fontId="23" fillId="3" borderId="2" xfId="0" applyNumberFormat="1" applyFont="1" applyFill="1" applyBorder="1" applyAlignment="1">
      <alignment horizontal="center" vertical="center" wrapText="1"/>
    </xf>
    <xf numFmtId="10" fontId="23" fillId="3" borderId="5" xfId="0" applyNumberFormat="1" applyFont="1" applyFill="1" applyBorder="1" applyAlignment="1">
      <alignment horizontal="center" vertical="center" wrapText="1"/>
    </xf>
    <xf numFmtId="10" fontId="23" fillId="3" borderId="2" xfId="0" applyNumberFormat="1" applyFont="1" applyFill="1" applyBorder="1" applyAlignment="1">
      <alignment horizontal="center" vertical="center" wrapText="1"/>
    </xf>
    <xf numFmtId="0" fontId="23" fillId="3" borderId="5" xfId="31" applyFont="1" applyFill="1" applyBorder="1" applyAlignment="1">
      <alignment horizontal="center" vertical="center" wrapText="1"/>
    </xf>
    <xf numFmtId="0" fontId="36" fillId="17" borderId="5" xfId="0" applyFont="1" applyFill="1" applyBorder="1" applyAlignment="1">
      <alignment horizontal="center" vertical="center" wrapText="1"/>
    </xf>
    <xf numFmtId="4" fontId="23" fillId="3" borderId="8" xfId="0" applyNumberFormat="1" applyFont="1" applyFill="1" applyBorder="1" applyAlignment="1">
      <alignment horizontal="center" vertical="center" wrapText="1"/>
    </xf>
    <xf numFmtId="0" fontId="22" fillId="18" borderId="1" xfId="0" applyFont="1" applyFill="1" applyBorder="1" applyAlignment="1">
      <alignment horizontal="center" vertical="center" wrapText="1"/>
    </xf>
    <xf numFmtId="0" fontId="36" fillId="17" borderId="13" xfId="0" applyFont="1" applyFill="1" applyBorder="1" applyAlignment="1">
      <alignment horizontal="center" vertical="center" wrapText="1"/>
    </xf>
    <xf numFmtId="0" fontId="36" fillId="17" borderId="3" xfId="0" applyFont="1" applyFill="1" applyBorder="1" applyAlignment="1">
      <alignment horizontal="center" vertical="center" wrapText="1"/>
    </xf>
    <xf numFmtId="0" fontId="23" fillId="0" borderId="5" xfId="0" applyFont="1" applyBorder="1" applyAlignment="1">
      <alignment horizontal="center" vertical="center" wrapText="1"/>
    </xf>
    <xf numFmtId="49" fontId="36" fillId="11" borderId="1" xfId="0" applyNumberFormat="1" applyFont="1" applyFill="1" applyBorder="1" applyAlignment="1">
      <alignment horizontal="center" vertical="center" wrapText="1"/>
    </xf>
    <xf numFmtId="0" fontId="24" fillId="0" borderId="7" xfId="0" applyFont="1" applyBorder="1" applyAlignment="1">
      <alignment horizontal="center" vertical="center" wrapText="1"/>
    </xf>
    <xf numFmtId="0" fontId="58" fillId="0" borderId="1" xfId="0" applyFont="1" applyBorder="1" applyAlignment="1">
      <alignment horizontal="center" vertical="center" wrapText="1"/>
    </xf>
    <xf numFmtId="0" fontId="36" fillId="17"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32" fillId="0" borderId="1" xfId="0" quotePrefix="1" applyFont="1" applyBorder="1" applyAlignment="1">
      <alignment horizontal="left" vertical="center" wrapText="1"/>
    </xf>
    <xf numFmtId="0" fontId="22" fillId="0" borderId="1" xfId="0" applyFont="1" applyBorder="1" applyAlignment="1">
      <alignment horizontal="center" vertical="center" wrapText="1"/>
    </xf>
    <xf numFmtId="0" fontId="24" fillId="3" borderId="1" xfId="0" applyFont="1" applyFill="1" applyBorder="1" applyAlignment="1">
      <alignment horizontal="center" vertical="center" wrapText="1"/>
    </xf>
    <xf numFmtId="0" fontId="24" fillId="0" borderId="8" xfId="0" applyFont="1" applyBorder="1" applyAlignment="1">
      <alignment horizontal="center" vertical="center" wrapText="1"/>
    </xf>
    <xf numFmtId="0" fontId="26" fillId="12" borderId="1" xfId="0" applyFont="1" applyFill="1" applyBorder="1" applyAlignment="1">
      <alignment horizontal="center" vertical="center" wrapText="1"/>
    </xf>
    <xf numFmtId="0" fontId="24" fillId="0" borderId="1" xfId="0" quotePrefix="1" applyFont="1" applyBorder="1" applyAlignment="1">
      <alignment horizontal="center" vertical="center" wrapText="1"/>
    </xf>
    <xf numFmtId="10" fontId="23" fillId="3" borderId="1" xfId="12" applyNumberFormat="1" applyFont="1" applyFill="1" applyBorder="1" applyAlignment="1">
      <alignment horizontal="center" vertical="center"/>
    </xf>
    <xf numFmtId="0" fontId="36" fillId="17" borderId="1" xfId="0" applyFont="1" applyFill="1" applyBorder="1" applyAlignment="1">
      <alignment horizontal="center" vertical="center" wrapText="1"/>
    </xf>
    <xf numFmtId="0" fontId="23" fillId="3" borderId="1" xfId="106" applyFont="1" applyFill="1" applyBorder="1" applyAlignment="1">
      <alignment horizontal="center" vertical="center" wrapText="1"/>
    </xf>
    <xf numFmtId="0" fontId="23" fillId="3" borderId="1" xfId="107" applyFont="1" applyFill="1" applyBorder="1" applyAlignment="1">
      <alignment horizontal="center" vertical="center" wrapText="1"/>
    </xf>
    <xf numFmtId="49" fontId="23" fillId="3" borderId="1" xfId="107" applyNumberFormat="1" applyFont="1" applyFill="1" applyBorder="1" applyAlignment="1">
      <alignment horizontal="left" vertical="center" wrapText="1"/>
    </xf>
    <xf numFmtId="0" fontId="22" fillId="18" borderId="1" xfId="108" applyFont="1" applyFill="1" applyBorder="1" applyAlignment="1">
      <alignment horizontal="center" vertical="center" wrapText="1"/>
    </xf>
    <xf numFmtId="0" fontId="23" fillId="3" borderId="1" xfId="108" applyFont="1" applyFill="1" applyBorder="1" applyAlignment="1">
      <alignment horizontal="center" vertical="center" wrapText="1"/>
    </xf>
    <xf numFmtId="49" fontId="23" fillId="3" borderId="5" xfId="108" applyNumberFormat="1" applyFont="1" applyFill="1" applyBorder="1" applyAlignment="1">
      <alignment horizontal="left" vertical="center" wrapText="1"/>
    </xf>
    <xf numFmtId="0" fontId="30" fillId="0" borderId="1" xfId="108" applyFont="1" applyBorder="1" applyAlignment="1">
      <alignment horizontal="center" vertical="center" wrapText="1"/>
    </xf>
    <xf numFmtId="0" fontId="23" fillId="0" borderId="1" xfId="108" applyFont="1" applyBorder="1" applyAlignment="1">
      <alignment horizontal="center" vertical="center" wrapText="1"/>
    </xf>
    <xf numFmtId="0" fontId="22" fillId="12" borderId="1" xfId="108" applyFont="1" applyFill="1" applyBorder="1" applyAlignment="1">
      <alignment vertical="center" wrapText="1"/>
    </xf>
    <xf numFmtId="0" fontId="22" fillId="19" borderId="1" xfId="108" applyFont="1" applyFill="1" applyBorder="1" applyAlignment="1">
      <alignment horizontal="center" vertical="center" wrapText="1"/>
    </xf>
    <xf numFmtId="0" fontId="22" fillId="19" borderId="1" xfId="108" applyFont="1" applyFill="1" applyBorder="1" applyAlignment="1">
      <alignment vertical="center" wrapText="1"/>
    </xf>
    <xf numFmtId="0" fontId="22" fillId="19" borderId="32" xfId="108" applyFont="1" applyFill="1" applyBorder="1" applyAlignment="1">
      <alignment horizontal="center" vertical="center" wrapText="1"/>
    </xf>
    <xf numFmtId="0" fontId="22" fillId="19" borderId="1" xfId="108" applyFont="1" applyFill="1" applyBorder="1" applyAlignment="1">
      <alignment horizontal="left" vertical="center" wrapText="1"/>
    </xf>
    <xf numFmtId="0" fontId="22" fillId="19" borderId="5" xfId="108" applyFont="1" applyFill="1" applyBorder="1" applyAlignment="1">
      <alignment horizontal="center" vertical="center" wrapText="1"/>
    </xf>
    <xf numFmtId="49" fontId="23" fillId="3" borderId="1" xfId="108" applyNumberFormat="1" applyFont="1" applyFill="1" applyBorder="1" applyAlignment="1">
      <alignment horizontal="left" vertical="center" wrapText="1"/>
    </xf>
    <xf numFmtId="49" fontId="23" fillId="0" borderId="1" xfId="108" applyNumberFormat="1" applyFont="1" applyBorder="1" applyAlignment="1">
      <alignment horizontal="left" vertical="center" wrapText="1"/>
    </xf>
    <xf numFmtId="0" fontId="58" fillId="0" borderId="1" xfId="109" quotePrefix="1" applyFont="1" applyBorder="1" applyAlignment="1">
      <alignment horizontal="center" vertical="center" wrapText="1"/>
    </xf>
    <xf numFmtId="0" fontId="58" fillId="0" borderId="1" xfId="109" quotePrefix="1" applyFont="1" applyBorder="1" applyAlignment="1">
      <alignment horizontal="left" vertical="center" wrapText="1"/>
    </xf>
    <xf numFmtId="0" fontId="23" fillId="0" borderId="1" xfId="1" applyFont="1" applyFill="1" applyBorder="1" applyAlignment="1">
      <alignment horizontal="justify" vertical="center" wrapText="1"/>
    </xf>
    <xf numFmtId="0" fontId="30" fillId="0" borderId="1" xfId="1" applyFont="1" applyFill="1" applyBorder="1" applyAlignment="1">
      <alignment horizontal="justify" vertical="center" wrapText="1"/>
    </xf>
    <xf numFmtId="49" fontId="31" fillId="0" borderId="1" xfId="1" applyNumberFormat="1" applyFont="1" applyFill="1" applyBorder="1" applyAlignment="1">
      <alignment horizontal="justify" vertical="center" wrapText="1"/>
    </xf>
    <xf numFmtId="49" fontId="30" fillId="0" borderId="1" xfId="1" applyNumberFormat="1" applyFont="1" applyFill="1" applyBorder="1" applyAlignment="1">
      <alignment horizontal="justify" vertical="center" wrapText="1"/>
    </xf>
    <xf numFmtId="0" fontId="31" fillId="0" borderId="1" xfId="0" applyFont="1" applyFill="1" applyBorder="1" applyAlignment="1">
      <alignment horizontal="justify" vertical="center" wrapText="1"/>
    </xf>
    <xf numFmtId="0" fontId="30" fillId="0" borderId="1" xfId="0" applyFont="1" applyFill="1" applyBorder="1" applyAlignment="1">
      <alignment horizontal="justify" vertical="center" wrapText="1"/>
    </xf>
    <xf numFmtId="0" fontId="48" fillId="0" borderId="0" xfId="0" applyFont="1" applyFill="1" applyBorder="1" applyAlignment="1">
      <alignment horizontal="center" vertical="center"/>
    </xf>
    <xf numFmtId="9" fontId="30"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xf>
    <xf numFmtId="0" fontId="23" fillId="0" borderId="1" xfId="20" applyFont="1" applyFill="1" applyBorder="1" applyAlignment="1">
      <alignment horizontal="justify" vertical="center" wrapText="1"/>
    </xf>
    <xf numFmtId="0" fontId="45" fillId="0" borderId="0" xfId="0" applyFont="1" applyAlignment="1">
      <alignment horizontal="center" vertical="center" wrapText="1"/>
    </xf>
    <xf numFmtId="0" fontId="23" fillId="0" borderId="1" xfId="0" applyFont="1" applyBorder="1" applyAlignment="1">
      <alignment horizontal="center" vertical="center" wrapText="1"/>
    </xf>
    <xf numFmtId="0" fontId="0" fillId="0" borderId="1" xfId="0" applyBorder="1" applyAlignment="1">
      <alignment horizontal="center" vertical="center" wrapText="1"/>
    </xf>
    <xf numFmtId="0" fontId="23" fillId="0" borderId="1" xfId="0" applyFont="1" applyBorder="1" applyAlignment="1">
      <alignment vertical="center" wrapText="1"/>
    </xf>
    <xf numFmtId="0" fontId="0" fillId="0" borderId="1" xfId="0" applyBorder="1" applyAlignment="1">
      <alignment vertical="center" wrapText="1"/>
    </xf>
    <xf numFmtId="0" fontId="25" fillId="4" borderId="1" xfId="0" applyFont="1" applyFill="1" applyBorder="1" applyAlignment="1">
      <alignment horizontal="center" vertical="center" wrapText="1"/>
    </xf>
    <xf numFmtId="0" fontId="25" fillId="4" borderId="1" xfId="0" applyFont="1" applyFill="1" applyBorder="1" applyAlignment="1">
      <alignment horizontal="center" vertical="center"/>
    </xf>
    <xf numFmtId="0" fontId="25" fillId="4" borderId="1" xfId="0" applyFont="1" applyFill="1" applyBorder="1" applyAlignment="1">
      <alignment horizontal="left" vertical="center" wrapText="1"/>
    </xf>
    <xf numFmtId="0" fontId="21" fillId="0" borderId="1" xfId="0" applyFont="1" applyBorder="1" applyAlignment="1">
      <alignment vertical="center" wrapText="1"/>
    </xf>
    <xf numFmtId="0" fontId="25" fillId="4" borderId="19" xfId="1" applyFont="1" applyFill="1" applyBorder="1" applyAlignment="1">
      <alignment horizontal="left" vertical="center" wrapText="1"/>
    </xf>
    <xf numFmtId="0" fontId="25" fillId="4" borderId="20" xfId="1" applyFont="1" applyFill="1" applyBorder="1" applyAlignment="1">
      <alignment horizontal="left" vertical="center" wrapText="1"/>
    </xf>
    <xf numFmtId="0" fontId="25" fillId="4" borderId="21" xfId="1" applyFont="1" applyFill="1" applyBorder="1" applyAlignment="1">
      <alignment horizontal="left" vertical="center" wrapText="1"/>
    </xf>
    <xf numFmtId="0" fontId="25" fillId="4" borderId="24" xfId="1" applyFont="1" applyFill="1" applyBorder="1" applyAlignment="1">
      <alignment horizontal="left" vertical="center" wrapText="1"/>
    </xf>
    <xf numFmtId="0" fontId="25" fillId="4" borderId="25" xfId="1" applyFont="1" applyFill="1" applyBorder="1" applyAlignment="1">
      <alignment horizontal="left" vertical="center" wrapText="1"/>
    </xf>
    <xf numFmtId="0" fontId="25" fillId="4" borderId="26" xfId="1" applyFont="1" applyFill="1" applyBorder="1" applyAlignment="1">
      <alignment horizontal="left" vertical="center" wrapText="1"/>
    </xf>
    <xf numFmtId="0" fontId="25" fillId="4" borderId="22" xfId="1" applyFont="1" applyFill="1" applyBorder="1" applyAlignment="1">
      <alignment horizontal="center" vertical="center" wrapText="1"/>
    </xf>
    <xf numFmtId="0" fontId="25" fillId="4" borderId="23" xfId="1" applyFont="1" applyFill="1" applyBorder="1" applyAlignment="1">
      <alignment horizontal="center" vertical="center" wrapText="1"/>
    </xf>
    <xf numFmtId="166" fontId="21" fillId="4" borderId="27" xfId="12" applyNumberFormat="1" applyFont="1" applyFill="1" applyBorder="1" applyAlignment="1">
      <alignment horizontal="center" vertical="center" wrapText="1"/>
    </xf>
    <xf numFmtId="166" fontId="21" fillId="4" borderId="28" xfId="12" applyNumberFormat="1" applyFont="1" applyFill="1" applyBorder="1" applyAlignment="1">
      <alignment horizontal="center" vertical="center" wrapText="1"/>
    </xf>
    <xf numFmtId="166" fontId="21" fillId="4" borderId="29" xfId="12" applyNumberFormat="1" applyFont="1" applyFill="1" applyBorder="1" applyAlignment="1">
      <alignment horizontal="center" vertical="center" wrapText="1"/>
    </xf>
    <xf numFmtId="166" fontId="21" fillId="4" borderId="30" xfId="12" applyNumberFormat="1" applyFont="1" applyFill="1" applyBorder="1" applyAlignment="1">
      <alignment horizontal="center" vertical="center" wrapText="1"/>
    </xf>
    <xf numFmtId="0" fontId="21" fillId="0" borderId="1" xfId="0" applyFont="1" applyBorder="1" applyAlignment="1">
      <alignment horizontal="left" vertical="center" wrapText="1"/>
    </xf>
    <xf numFmtId="0" fontId="25" fillId="4" borderId="1" xfId="8" applyFont="1" applyFill="1" applyBorder="1" applyAlignment="1">
      <alignment horizontal="left" vertical="center"/>
    </xf>
    <xf numFmtId="0" fontId="21" fillId="0" borderId="1" xfId="8" applyFont="1" applyBorder="1" applyAlignment="1">
      <alignment horizontal="left" vertical="center" wrapText="1"/>
    </xf>
    <xf numFmtId="0" fontId="25" fillId="0" borderId="1" xfId="8" applyFont="1" applyBorder="1" applyAlignment="1">
      <alignment horizontal="left" vertical="center" wrapText="1"/>
    </xf>
    <xf numFmtId="0" fontId="21" fillId="3" borderId="13" xfId="1" applyFont="1" applyFill="1" applyBorder="1" applyAlignment="1">
      <alignment horizontal="left" vertical="center"/>
    </xf>
    <xf numFmtId="0" fontId="21" fillId="3" borderId="3" xfId="1" applyFont="1" applyFill="1" applyBorder="1" applyAlignment="1">
      <alignment horizontal="left" vertical="center"/>
    </xf>
    <xf numFmtId="0" fontId="21" fillId="3" borderId="14" xfId="1" applyFont="1" applyFill="1" applyBorder="1" applyAlignment="1">
      <alignment horizontal="left" vertical="center"/>
    </xf>
    <xf numFmtId="166" fontId="21" fillId="3" borderId="8" xfId="12" applyNumberFormat="1" applyFont="1" applyFill="1" applyBorder="1" applyAlignment="1">
      <alignment horizontal="center" vertical="center" wrapText="1"/>
    </xf>
    <xf numFmtId="166" fontId="21" fillId="3" borderId="13" xfId="12" applyNumberFormat="1" applyFont="1" applyFill="1" applyBorder="1" applyAlignment="1">
      <alignment horizontal="center" vertical="center" wrapText="1"/>
    </xf>
    <xf numFmtId="166" fontId="21" fillId="3" borderId="14" xfId="12" applyNumberFormat="1" applyFont="1" applyFill="1" applyBorder="1" applyAlignment="1">
      <alignment horizontal="center" vertical="center" wrapText="1"/>
    </xf>
    <xf numFmtId="0" fontId="21" fillId="3" borderId="5" xfId="1" applyFont="1" applyFill="1" applyBorder="1" applyAlignment="1">
      <alignment horizontal="left" vertical="center"/>
    </xf>
    <xf numFmtId="0" fontId="21" fillId="3" borderId="4" xfId="1" applyFont="1" applyFill="1" applyBorder="1" applyAlignment="1">
      <alignment horizontal="left" vertical="center"/>
    </xf>
    <xf numFmtId="0" fontId="21" fillId="3" borderId="2" xfId="1" applyFont="1" applyFill="1" applyBorder="1" applyAlignment="1">
      <alignment horizontal="left" vertical="center"/>
    </xf>
    <xf numFmtId="166" fontId="21" fillId="3" borderId="1" xfId="12" applyNumberFormat="1" applyFont="1" applyFill="1" applyBorder="1" applyAlignment="1">
      <alignment horizontal="center" vertical="center" wrapText="1"/>
    </xf>
    <xf numFmtId="166" fontId="21" fillId="3" borderId="5" xfId="12" applyNumberFormat="1" applyFont="1" applyFill="1" applyBorder="1" applyAlignment="1">
      <alignment horizontal="center" vertical="center" wrapText="1"/>
    </xf>
    <xf numFmtId="166" fontId="21" fillId="3" borderId="2" xfId="12" applyNumberFormat="1" applyFont="1" applyFill="1" applyBorder="1" applyAlignment="1">
      <alignment horizontal="center" vertical="center" wrapText="1"/>
    </xf>
    <xf numFmtId="0" fontId="21" fillId="3" borderId="1" xfId="1" applyFont="1" applyFill="1" applyBorder="1" applyAlignment="1">
      <alignment horizontal="left" vertical="center" wrapText="1"/>
    </xf>
    <xf numFmtId="0" fontId="48" fillId="0" borderId="0" xfId="0" applyFont="1" applyAlignment="1">
      <alignment horizontal="center" vertical="center" wrapText="1"/>
    </xf>
    <xf numFmtId="0" fontId="30" fillId="0" borderId="0" xfId="0" applyFont="1" applyAlignment="1">
      <alignment horizontal="left" vertical="center" wrapText="1"/>
    </xf>
    <xf numFmtId="0" fontId="23" fillId="3" borderId="0" xfId="0" applyFont="1" applyFill="1" applyAlignment="1">
      <alignment horizontal="left" vertical="top" wrapText="1"/>
    </xf>
    <xf numFmtId="16" fontId="31" fillId="0" borderId="18" xfId="0" applyNumberFormat="1" applyFont="1" applyBorder="1" applyAlignment="1">
      <alignment horizontal="left" vertical="center" wrapText="1"/>
    </xf>
    <xf numFmtId="0" fontId="90" fillId="0" borderId="0" xfId="0" applyFont="1" applyAlignment="1">
      <alignment horizontal="left" wrapText="1"/>
    </xf>
    <xf numFmtId="10" fontId="31" fillId="12" borderId="1" xfId="32" applyNumberFormat="1" applyFont="1" applyFill="1" applyBorder="1" applyAlignment="1">
      <alignment horizontal="center" vertical="center" wrapText="1"/>
    </xf>
    <xf numFmtId="10" fontId="31" fillId="20" borderId="1" xfId="32" applyNumberFormat="1" applyFont="1" applyFill="1" applyBorder="1" applyAlignment="1">
      <alignment horizontal="center" vertical="center" wrapText="1"/>
    </xf>
    <xf numFmtId="0" fontId="90" fillId="0" borderId="0" xfId="0" applyFont="1" applyAlignment="1">
      <alignment horizontal="left"/>
    </xf>
    <xf numFmtId="0" fontId="23" fillId="0" borderId="0" xfId="0" applyFont="1" applyAlignment="1">
      <alignment horizontal="left" vertical="center" wrapText="1"/>
    </xf>
    <xf numFmtId="0" fontId="23" fillId="0" borderId="0" xfId="0" applyFont="1" applyAlignment="1">
      <alignment horizontal="left" vertical="center"/>
    </xf>
    <xf numFmtId="0" fontId="54" fillId="0" borderId="0" xfId="0" applyFont="1" applyAlignment="1">
      <alignment horizontal="left" vertical="center"/>
    </xf>
    <xf numFmtId="0" fontId="23" fillId="0" borderId="0" xfId="0" applyFont="1" applyAlignment="1">
      <alignment horizontal="justify" vertical="center" wrapText="1"/>
    </xf>
    <xf numFmtId="0" fontId="23" fillId="0" borderId="0" xfId="0" applyFont="1" applyAlignment="1">
      <alignment horizontal="center" vertical="center"/>
    </xf>
    <xf numFmtId="0" fontId="22" fillId="0" borderId="0" xfId="0" applyFont="1" applyAlignment="1">
      <alignment horizontal="left" vertical="center"/>
    </xf>
    <xf numFmtId="0" fontId="23" fillId="3" borderId="0" xfId="0" applyFont="1" applyFill="1" applyAlignment="1">
      <alignment horizontal="left" vertical="center" wrapText="1"/>
    </xf>
    <xf numFmtId="0" fontId="23" fillId="3" borderId="0" xfId="0" applyFont="1" applyFill="1" applyAlignment="1">
      <alignment horizontal="left" vertical="center"/>
    </xf>
    <xf numFmtId="0" fontId="23" fillId="3" borderId="5"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15"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2" xfId="0" applyFont="1" applyFill="1" applyBorder="1" applyAlignment="1">
      <alignment horizontal="center" vertical="center" wrapText="1"/>
    </xf>
    <xf numFmtId="10" fontId="23" fillId="3" borderId="5" xfId="0" applyNumberFormat="1" applyFont="1" applyFill="1" applyBorder="1" applyAlignment="1">
      <alignment horizontal="center" vertical="center" wrapText="1"/>
    </xf>
    <xf numFmtId="10" fontId="23" fillId="3" borderId="4" xfId="0" applyNumberFormat="1" applyFont="1" applyFill="1" applyBorder="1" applyAlignment="1">
      <alignment horizontal="center" vertical="center" wrapText="1"/>
    </xf>
    <xf numFmtId="10" fontId="23" fillId="3" borderId="2" xfId="0" applyNumberFormat="1" applyFont="1" applyFill="1" applyBorder="1" applyAlignment="1">
      <alignment horizontal="center" vertical="center" wrapText="1"/>
    </xf>
    <xf numFmtId="10" fontId="23" fillId="3" borderId="1" xfId="0" applyNumberFormat="1" applyFont="1" applyFill="1" applyBorder="1" applyAlignment="1">
      <alignment horizontal="center" vertical="center" wrapText="1"/>
    </xf>
    <xf numFmtId="10" fontId="22" fillId="3" borderId="1" xfId="0" applyNumberFormat="1" applyFont="1" applyFill="1" applyBorder="1" applyAlignment="1">
      <alignment horizontal="center" vertical="center" wrapText="1"/>
    </xf>
    <xf numFmtId="4" fontId="22" fillId="3" borderId="1" xfId="0" applyNumberFormat="1" applyFont="1" applyFill="1" applyBorder="1" applyAlignment="1">
      <alignment horizontal="center" vertical="center" wrapText="1"/>
    </xf>
    <xf numFmtId="4" fontId="22" fillId="18" borderId="7" xfId="32" applyNumberFormat="1" applyFont="1" applyFill="1" applyBorder="1" applyAlignment="1">
      <alignment horizontal="center" vertical="center" wrapText="1"/>
    </xf>
    <xf numFmtId="4" fontId="22" fillId="18" borderId="8" xfId="32" applyNumberFormat="1" applyFont="1" applyFill="1" applyBorder="1" applyAlignment="1">
      <alignment horizontal="center" vertical="center" wrapText="1"/>
    </xf>
    <xf numFmtId="4" fontId="22" fillId="18" borderId="1" xfId="0" applyNumberFormat="1" applyFont="1" applyFill="1" applyBorder="1" applyAlignment="1">
      <alignment horizontal="center" vertical="center" wrapText="1"/>
    </xf>
    <xf numFmtId="10" fontId="22" fillId="6" borderId="5" xfId="0" applyNumberFormat="1" applyFont="1" applyFill="1" applyBorder="1" applyAlignment="1">
      <alignment horizontal="center" vertical="center" wrapText="1"/>
    </xf>
    <xf numFmtId="10" fontId="22" fillId="6" borderId="2" xfId="0" applyNumberFormat="1" applyFont="1" applyFill="1" applyBorder="1" applyAlignment="1">
      <alignment horizontal="center" vertical="center" wrapText="1"/>
    </xf>
    <xf numFmtId="4" fontId="22" fillId="6" borderId="1" xfId="0" applyNumberFormat="1" applyFont="1" applyFill="1" applyBorder="1" applyAlignment="1">
      <alignment horizontal="center" vertical="center" wrapText="1"/>
    </xf>
    <xf numFmtId="0" fontId="22" fillId="18" borderId="1" xfId="0" applyFont="1" applyFill="1" applyBorder="1" applyAlignment="1">
      <alignment horizontal="left" vertical="center" wrapText="1"/>
    </xf>
    <xf numFmtId="0" fontId="22" fillId="18" borderId="5" xfId="20" applyFont="1" applyFill="1" applyBorder="1" applyAlignment="1">
      <alignment horizontal="center" vertical="center" wrapText="1"/>
    </xf>
    <xf numFmtId="0" fontId="22" fillId="18" borderId="2" xfId="20" applyFont="1" applyFill="1" applyBorder="1" applyAlignment="1">
      <alignment horizontal="center" vertical="center" wrapText="1"/>
    </xf>
    <xf numFmtId="4" fontId="22" fillId="18" borderId="5" xfId="0" applyNumberFormat="1" applyFont="1" applyFill="1" applyBorder="1" applyAlignment="1">
      <alignment horizontal="center" vertical="center" wrapText="1"/>
    </xf>
    <xf numFmtId="4" fontId="22" fillId="18" borderId="4" xfId="0" applyNumberFormat="1" applyFont="1" applyFill="1" applyBorder="1" applyAlignment="1">
      <alignment horizontal="center" vertical="center" wrapText="1"/>
    </xf>
    <xf numFmtId="4" fontId="22" fillId="18" borderId="2" xfId="0" applyNumberFormat="1" applyFont="1" applyFill="1" applyBorder="1" applyAlignment="1">
      <alignment horizontal="center" vertical="center" wrapText="1"/>
    </xf>
    <xf numFmtId="10" fontId="22" fillId="18" borderId="6" xfId="32" applyNumberFormat="1" applyFont="1" applyFill="1" applyBorder="1" applyAlignment="1">
      <alignment horizontal="center" vertical="center" wrapText="1"/>
    </xf>
    <xf numFmtId="10" fontId="22" fillId="18" borderId="15" xfId="32" applyNumberFormat="1" applyFont="1" applyFill="1" applyBorder="1" applyAlignment="1">
      <alignment horizontal="center" vertical="center" wrapText="1"/>
    </xf>
    <xf numFmtId="10" fontId="22" fillId="18" borderId="13" xfId="32" applyNumberFormat="1" applyFont="1" applyFill="1" applyBorder="1" applyAlignment="1">
      <alignment horizontal="center" vertical="center" wrapText="1"/>
    </xf>
    <xf numFmtId="10" fontId="22" fillId="18" borderId="14" xfId="32" applyNumberFormat="1" applyFont="1" applyFill="1" applyBorder="1" applyAlignment="1">
      <alignment horizontal="center" vertical="center" wrapText="1"/>
    </xf>
    <xf numFmtId="4" fontId="22" fillId="18" borderId="7" xfId="0" applyNumberFormat="1" applyFont="1" applyFill="1" applyBorder="1" applyAlignment="1">
      <alignment horizontal="center" vertical="center" wrapText="1"/>
    </xf>
    <xf numFmtId="4" fontId="22" fillId="18" borderId="8" xfId="0" applyNumberFormat="1" applyFont="1" applyFill="1" applyBorder="1" applyAlignment="1">
      <alignment horizontal="center" vertical="center" wrapText="1"/>
    </xf>
    <xf numFmtId="0" fontId="30" fillId="3" borderId="0" xfId="0" applyFont="1" applyFill="1" applyAlignment="1">
      <alignment horizontal="justify" vertical="center" wrapText="1"/>
    </xf>
    <xf numFmtId="0" fontId="23" fillId="3" borderId="0" xfId="0" applyFont="1" applyFill="1" applyAlignment="1">
      <alignment horizontal="justify" vertical="center" wrapText="1"/>
    </xf>
    <xf numFmtId="0" fontId="22" fillId="0" borderId="0" xfId="0" applyFont="1" applyAlignment="1">
      <alignment horizontal="justify" vertical="center" wrapText="1"/>
    </xf>
    <xf numFmtId="4" fontId="23" fillId="3" borderId="0" xfId="0" applyNumberFormat="1" applyFont="1" applyFill="1" applyAlignment="1">
      <alignment horizontal="left" vertical="center" wrapText="1"/>
    </xf>
    <xf numFmtId="0" fontId="85" fillId="0" borderId="0" xfId="0" applyFont="1" applyAlignment="1">
      <alignment horizontal="left" vertical="center" wrapText="1" readingOrder="1"/>
    </xf>
    <xf numFmtId="0" fontId="23" fillId="0" borderId="0" xfId="0" applyFont="1" applyAlignment="1">
      <alignment horizontal="justify" vertical="top" wrapText="1"/>
    </xf>
    <xf numFmtId="0" fontId="30" fillId="3" borderId="0" xfId="0" applyFont="1" applyFill="1" applyAlignment="1">
      <alignment horizontal="left" vertical="center" wrapText="1"/>
    </xf>
    <xf numFmtId="4" fontId="23" fillId="0" borderId="0" xfId="0" applyNumberFormat="1" applyFont="1" applyAlignment="1">
      <alignment horizontal="justify" vertical="center" wrapText="1"/>
    </xf>
    <xf numFmtId="164" fontId="23" fillId="3" borderId="5" xfId="19" applyFont="1" applyFill="1" applyBorder="1" applyAlignment="1">
      <alignment horizontal="center" vertical="center" wrapText="1"/>
    </xf>
    <xf numFmtId="164" fontId="23" fillId="3" borderId="2" xfId="19" applyFont="1" applyFill="1" applyBorder="1" applyAlignment="1">
      <alignment horizontal="center" vertical="center" wrapText="1"/>
    </xf>
    <xf numFmtId="0" fontId="23" fillId="3" borderId="0" xfId="0" applyFont="1" applyFill="1" applyAlignment="1">
      <alignment horizontal="left" vertical="top"/>
    </xf>
    <xf numFmtId="166" fontId="23" fillId="3" borderId="5" xfId="0" applyNumberFormat="1" applyFont="1" applyFill="1" applyBorder="1" applyAlignment="1">
      <alignment horizontal="center" vertical="center" wrapText="1"/>
    </xf>
    <xf numFmtId="166" fontId="23" fillId="3" borderId="2" xfId="0" applyNumberFormat="1" applyFont="1" applyFill="1" applyBorder="1" applyAlignment="1">
      <alignment horizontal="center" vertical="center" wrapText="1"/>
    </xf>
    <xf numFmtId="9" fontId="23" fillId="3" borderId="5" xfId="32" applyFont="1" applyFill="1" applyBorder="1" applyAlignment="1">
      <alignment horizontal="center" vertical="center" wrapText="1"/>
    </xf>
    <xf numFmtId="9" fontId="23" fillId="3" borderId="2" xfId="32" applyFont="1" applyFill="1" applyBorder="1" applyAlignment="1">
      <alignment horizontal="center" vertical="center" wrapText="1"/>
    </xf>
    <xf numFmtId="4" fontId="22" fillId="3" borderId="5" xfId="0" applyNumberFormat="1" applyFont="1" applyFill="1" applyBorder="1" applyAlignment="1">
      <alignment horizontal="center" vertical="center" wrapText="1"/>
    </xf>
    <xf numFmtId="4" fontId="22" fillId="3" borderId="2" xfId="0" applyNumberFormat="1" applyFont="1" applyFill="1" applyBorder="1" applyAlignment="1">
      <alignment horizontal="center" vertical="center" wrapText="1"/>
    </xf>
    <xf numFmtId="4" fontId="23" fillId="3" borderId="5" xfId="0" applyNumberFormat="1" applyFont="1" applyFill="1" applyBorder="1" applyAlignment="1">
      <alignment horizontal="center" vertical="center" wrapText="1"/>
    </xf>
    <xf numFmtId="4" fontId="23" fillId="3" borderId="2" xfId="0" applyNumberFormat="1"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3" borderId="5" xfId="108" applyFont="1" applyFill="1" applyBorder="1" applyAlignment="1">
      <alignment horizontal="center" vertical="center" wrapText="1"/>
    </xf>
    <xf numFmtId="0" fontId="23" fillId="3" borderId="2" xfId="108" applyFont="1" applyFill="1" applyBorder="1" applyAlignment="1">
      <alignment horizontal="center" vertical="center" wrapText="1"/>
    </xf>
    <xf numFmtId="0" fontId="23" fillId="3" borderId="5" xfId="31" applyFont="1" applyFill="1" applyBorder="1" applyAlignment="1">
      <alignment horizontal="center" vertical="center" wrapText="1"/>
    </xf>
    <xf numFmtId="0" fontId="23" fillId="3" borderId="2" xfId="31" applyFont="1" applyFill="1" applyBorder="1" applyAlignment="1">
      <alignment horizontal="center" vertical="center" wrapText="1"/>
    </xf>
    <xf numFmtId="0" fontId="23" fillId="3" borderId="1" xfId="108" applyFont="1" applyFill="1" applyBorder="1" applyAlignment="1">
      <alignment horizontal="center" vertical="center" wrapText="1"/>
    </xf>
    <xf numFmtId="0" fontId="23" fillId="3" borderId="6" xfId="108" applyFont="1" applyFill="1" applyBorder="1" applyAlignment="1">
      <alignment horizontal="center" vertical="center" wrapText="1"/>
    </xf>
    <xf numFmtId="0" fontId="23" fillId="3" borderId="15" xfId="108" applyFont="1" applyFill="1" applyBorder="1" applyAlignment="1">
      <alignment horizontal="center" vertical="center" wrapText="1"/>
    </xf>
    <xf numFmtId="0" fontId="23" fillId="3" borderId="13" xfId="108" applyFont="1" applyFill="1" applyBorder="1" applyAlignment="1">
      <alignment horizontal="center" vertical="center" wrapText="1"/>
    </xf>
    <xf numFmtId="0" fontId="23" fillId="3" borderId="14" xfId="108" applyFont="1" applyFill="1" applyBorder="1" applyAlignment="1">
      <alignment horizontal="center" vertical="center" wrapText="1"/>
    </xf>
    <xf numFmtId="0" fontId="23" fillId="3" borderId="7"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23" fillId="3" borderId="4" xfId="108" applyFont="1" applyFill="1" applyBorder="1" applyAlignment="1">
      <alignment horizontal="center" vertical="center" wrapText="1"/>
    </xf>
    <xf numFmtId="4" fontId="23" fillId="3" borderId="7" xfId="0" applyNumberFormat="1" applyFont="1" applyFill="1" applyBorder="1" applyAlignment="1">
      <alignment horizontal="center" vertical="center" wrapText="1"/>
    </xf>
    <xf numFmtId="4" fontId="23" fillId="3" borderId="8" xfId="0" applyNumberFormat="1" applyFont="1" applyFill="1" applyBorder="1" applyAlignment="1">
      <alignment horizontal="center" vertical="center" wrapText="1"/>
    </xf>
    <xf numFmtId="0" fontId="22" fillId="18" borderId="5" xfId="0" applyFont="1" applyFill="1" applyBorder="1" applyAlignment="1">
      <alignment horizontal="center" vertical="center" wrapText="1"/>
    </xf>
    <xf numFmtId="0" fontId="22" fillId="18" borderId="2" xfId="0" applyFont="1" applyFill="1" applyBorder="1" applyAlignment="1">
      <alignment horizontal="center" vertical="center" wrapText="1"/>
    </xf>
    <xf numFmtId="0" fontId="22" fillId="18" borderId="4" xfId="0" applyFont="1" applyFill="1" applyBorder="1" applyAlignment="1">
      <alignment horizontal="center" vertical="center" wrapText="1"/>
    </xf>
    <xf numFmtId="0" fontId="36" fillId="17" borderId="5" xfId="0" applyFont="1" applyFill="1" applyBorder="1" applyAlignment="1">
      <alignment horizontal="center" vertical="center" wrapText="1"/>
    </xf>
    <xf numFmtId="0" fontId="36" fillId="17" borderId="4" xfId="0" applyFont="1" applyFill="1" applyBorder="1" applyAlignment="1">
      <alignment horizontal="center" vertical="center" wrapText="1"/>
    </xf>
    <xf numFmtId="0" fontId="31" fillId="18" borderId="6" xfId="0" applyFont="1" applyFill="1" applyBorder="1" applyAlignment="1">
      <alignment horizontal="left" vertical="center" wrapText="1"/>
    </xf>
    <xf numFmtId="0" fontId="31" fillId="18" borderId="15" xfId="0" applyFont="1" applyFill="1" applyBorder="1" applyAlignment="1">
      <alignment horizontal="left" vertical="center" wrapText="1"/>
    </xf>
    <xf numFmtId="0" fontId="31" fillId="18" borderId="16" xfId="0" applyFont="1" applyFill="1" applyBorder="1" applyAlignment="1">
      <alignment horizontal="left" vertical="center" wrapText="1"/>
    </xf>
    <xf numFmtId="0" fontId="31" fillId="18" borderId="31" xfId="0" applyFont="1" applyFill="1" applyBorder="1" applyAlignment="1">
      <alignment horizontal="left" vertical="center" wrapText="1"/>
    </xf>
    <xf numFmtId="0" fontId="31" fillId="18" borderId="13" xfId="0" applyFont="1" applyFill="1" applyBorder="1" applyAlignment="1">
      <alignment horizontal="left" vertical="center" wrapText="1"/>
    </xf>
    <xf numFmtId="0" fontId="31" fillId="18" borderId="14" xfId="0" applyFont="1" applyFill="1" applyBorder="1" applyAlignment="1">
      <alignment horizontal="left" vertical="center" wrapText="1"/>
    </xf>
    <xf numFmtId="0" fontId="22" fillId="18" borderId="1" xfId="0" applyFont="1" applyFill="1" applyBorder="1" applyAlignment="1">
      <alignment horizontal="center" vertical="center" wrapText="1"/>
    </xf>
    <xf numFmtId="0" fontId="36" fillId="17" borderId="13" xfId="0" applyFont="1" applyFill="1" applyBorder="1" applyAlignment="1">
      <alignment horizontal="center" vertical="center" wrapText="1"/>
    </xf>
    <xf numFmtId="0" fontId="36" fillId="17" borderId="3" xfId="0" applyFont="1" applyFill="1" applyBorder="1" applyAlignment="1">
      <alignment horizontal="center" vertical="center" wrapText="1"/>
    </xf>
    <xf numFmtId="0" fontId="31" fillId="18" borderId="1" xfId="0" applyFont="1" applyFill="1" applyBorder="1" applyAlignment="1">
      <alignment horizontal="left" vertical="center" wrapText="1"/>
    </xf>
    <xf numFmtId="0" fontId="22" fillId="0" borderId="18" xfId="0" applyFont="1" applyBorder="1" applyAlignment="1">
      <alignment horizontal="center" vertical="center"/>
    </xf>
    <xf numFmtId="0" fontId="22" fillId="19" borderId="36" xfId="0" applyFont="1" applyFill="1" applyBorder="1" applyAlignment="1">
      <alignment horizontal="left" vertical="center" wrapText="1"/>
    </xf>
    <xf numFmtId="0" fontId="22" fillId="19" borderId="37" xfId="0" applyFont="1" applyFill="1" applyBorder="1" applyAlignment="1">
      <alignment horizontal="left" vertical="center" wrapText="1"/>
    </xf>
    <xf numFmtId="0" fontId="22" fillId="19" borderId="38" xfId="0" applyFont="1" applyFill="1" applyBorder="1" applyAlignment="1">
      <alignment horizontal="left" vertical="center" wrapText="1"/>
    </xf>
    <xf numFmtId="43" fontId="23" fillId="0" borderId="1" xfId="86" applyFont="1" applyFill="1" applyBorder="1" applyAlignment="1">
      <alignment horizontal="center" vertical="center" wrapText="1"/>
    </xf>
    <xf numFmtId="0" fontId="23" fillId="3" borderId="5" xfId="0" applyFont="1" applyFill="1" applyBorder="1" applyAlignment="1">
      <alignment horizontal="left" vertical="center" wrapText="1"/>
    </xf>
    <xf numFmtId="0" fontId="23" fillId="3" borderId="4" xfId="0" applyFont="1" applyFill="1" applyBorder="1" applyAlignment="1">
      <alignment horizontal="left" vertical="center" wrapText="1"/>
    </xf>
    <xf numFmtId="0" fontId="23" fillId="3" borderId="2" xfId="0" applyFont="1" applyFill="1" applyBorder="1" applyAlignment="1">
      <alignment horizontal="left" vertical="center" wrapText="1"/>
    </xf>
    <xf numFmtId="0" fontId="23" fillId="3" borderId="27" xfId="0" applyFont="1" applyFill="1" applyBorder="1" applyAlignment="1">
      <alignment horizontal="center" vertical="center" wrapText="1"/>
    </xf>
    <xf numFmtId="0" fontId="23" fillId="3" borderId="29" xfId="0" applyFont="1" applyFill="1" applyBorder="1" applyAlignment="1">
      <alignment horizontal="center" vertical="center" wrapText="1"/>
    </xf>
    <xf numFmtId="43" fontId="23" fillId="0" borderId="5" xfId="86" applyFont="1" applyFill="1" applyBorder="1" applyAlignment="1">
      <alignment horizontal="center" vertical="center" wrapText="1"/>
    </xf>
    <xf numFmtId="43" fontId="23" fillId="0" borderId="2" xfId="86" applyFont="1" applyFill="1" applyBorder="1" applyAlignment="1">
      <alignment horizontal="center" vertical="center" wrapText="1"/>
    </xf>
    <xf numFmtId="43" fontId="23" fillId="0" borderId="27" xfId="86" applyFont="1" applyFill="1" applyBorder="1" applyAlignment="1">
      <alignment horizontal="center" vertical="center" wrapText="1"/>
    </xf>
    <xf numFmtId="43" fontId="23" fillId="0" borderId="29" xfId="86" applyFont="1" applyFill="1" applyBorder="1" applyAlignment="1">
      <alignment horizontal="center" vertical="center" wrapText="1"/>
    </xf>
    <xf numFmtId="0" fontId="22" fillId="19" borderId="36" xfId="31" applyFont="1" applyFill="1" applyBorder="1" applyAlignment="1">
      <alignment horizontal="left" vertical="center" wrapText="1"/>
    </xf>
    <xf numFmtId="0" fontId="22" fillId="19" borderId="37" xfId="31" applyFont="1" applyFill="1" applyBorder="1" applyAlignment="1">
      <alignment horizontal="left" vertical="center" wrapText="1"/>
    </xf>
    <xf numFmtId="0" fontId="22" fillId="19" borderId="38" xfId="31" applyFont="1" applyFill="1" applyBorder="1" applyAlignment="1">
      <alignment horizontal="left" vertical="center" wrapText="1"/>
    </xf>
    <xf numFmtId="0" fontId="23" fillId="3" borderId="5" xfId="0" quotePrefix="1" applyFont="1" applyFill="1" applyBorder="1" applyAlignment="1">
      <alignment horizontal="center" vertical="center" wrapText="1"/>
    </xf>
    <xf numFmtId="0" fontId="23" fillId="3" borderId="2" xfId="0" quotePrefix="1" applyFont="1" applyFill="1" applyBorder="1" applyAlignment="1">
      <alignment horizontal="center" vertical="center" wrapText="1"/>
    </xf>
    <xf numFmtId="0" fontId="23" fillId="3" borderId="27" xfId="0" quotePrefix="1" applyFont="1" applyFill="1" applyBorder="1" applyAlignment="1">
      <alignment horizontal="center" vertical="center" wrapText="1"/>
    </xf>
    <xf numFmtId="0" fontId="23" fillId="3" borderId="29" xfId="0" quotePrefix="1" applyFont="1" applyFill="1" applyBorder="1" applyAlignment="1">
      <alignment horizontal="center" vertical="center" wrapText="1"/>
    </xf>
    <xf numFmtId="10" fontId="23" fillId="0" borderId="1" xfId="0" applyNumberFormat="1" applyFont="1" applyBorder="1" applyAlignment="1">
      <alignment horizontal="center" vertical="center" wrapText="1"/>
    </xf>
    <xf numFmtId="10" fontId="23" fillId="0" borderId="5" xfId="0" applyNumberFormat="1" applyFont="1" applyBorder="1" applyAlignment="1">
      <alignment horizontal="center" vertical="center" wrapText="1"/>
    </xf>
    <xf numFmtId="0" fontId="22" fillId="3" borderId="5" xfId="0" applyFont="1" applyFill="1" applyBorder="1" applyAlignment="1">
      <alignment horizontal="left" vertical="center" wrapText="1"/>
    </xf>
    <xf numFmtId="0" fontId="22" fillId="3" borderId="4" xfId="0" applyFont="1" applyFill="1" applyBorder="1" applyAlignment="1">
      <alignment horizontal="left" vertical="center" wrapText="1"/>
    </xf>
    <xf numFmtId="0" fontId="23" fillId="0" borderId="5" xfId="0" applyFont="1" applyBorder="1" applyAlignment="1">
      <alignment horizontal="center" vertical="center" wrapText="1"/>
    </xf>
    <xf numFmtId="0" fontId="24" fillId="0" borderId="0" xfId="0" applyFont="1" applyAlignment="1">
      <alignment horizontal="left" vertical="center" wrapText="1"/>
    </xf>
    <xf numFmtId="49" fontId="36" fillId="11" borderId="1" xfId="0" applyNumberFormat="1" applyFont="1" applyFill="1" applyBorder="1" applyAlignment="1">
      <alignment horizontal="center" vertical="center" wrapText="1"/>
    </xf>
    <xf numFmtId="0" fontId="22" fillId="12" borderId="1" xfId="108" applyFont="1" applyFill="1" applyBorder="1" applyAlignment="1">
      <alignment horizontal="center" vertical="center" wrapText="1"/>
    </xf>
    <xf numFmtId="0" fontId="22" fillId="19" borderId="1" xfId="108" applyFont="1" applyFill="1" applyBorder="1" applyAlignment="1">
      <alignment horizontal="center" vertical="center" wrapText="1"/>
    </xf>
    <xf numFmtId="43" fontId="22" fillId="0" borderId="1" xfId="86" applyFont="1" applyFill="1" applyBorder="1" applyAlignment="1">
      <alignment horizontal="center" vertical="center" wrapText="1"/>
    </xf>
    <xf numFmtId="0" fontId="24" fillId="0" borderId="5"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8" xfId="0" applyFont="1" applyBorder="1" applyAlignment="1">
      <alignment horizontal="left" vertical="center" wrapText="1"/>
    </xf>
    <xf numFmtId="49" fontId="26" fillId="4" borderId="5" xfId="0" applyNumberFormat="1" applyFont="1" applyFill="1" applyBorder="1" applyAlignment="1">
      <alignment horizontal="left" vertical="center" wrapText="1"/>
    </xf>
    <xf numFmtId="49" fontId="26" fillId="4" borderId="4" xfId="0" applyNumberFormat="1" applyFont="1" applyFill="1" applyBorder="1" applyAlignment="1">
      <alignment horizontal="left" vertical="center" wrapText="1"/>
    </xf>
    <xf numFmtId="49" fontId="26" fillId="4" borderId="2" xfId="0" applyNumberFormat="1" applyFont="1" applyFill="1" applyBorder="1" applyAlignment="1">
      <alignment horizontal="left" vertical="center" wrapText="1"/>
    </xf>
    <xf numFmtId="0" fontId="24" fillId="0" borderId="5" xfId="0" applyFont="1" applyBorder="1" applyAlignment="1">
      <alignment horizontal="center" wrapText="1"/>
    </xf>
    <xf numFmtId="0" fontId="24" fillId="0" borderId="4" xfId="0" applyFont="1" applyBorder="1" applyAlignment="1">
      <alignment horizontal="center" wrapText="1"/>
    </xf>
    <xf numFmtId="0" fontId="24" fillId="0" borderId="2" xfId="0" applyFont="1" applyBorder="1" applyAlignment="1">
      <alignment horizontal="center" wrapText="1"/>
    </xf>
    <xf numFmtId="0" fontId="32" fillId="3" borderId="1" xfId="34" applyFont="1" applyFill="1" applyBorder="1" applyAlignment="1">
      <alignment horizontal="left" vertical="center" wrapText="1"/>
    </xf>
    <xf numFmtId="0" fontId="58" fillId="13" borderId="5" xfId="34" applyFont="1" applyFill="1" applyBorder="1" applyAlignment="1">
      <alignment horizontal="center" vertical="center" wrapText="1"/>
    </xf>
    <xf numFmtId="0" fontId="58" fillId="13" borderId="4" xfId="34" applyFont="1" applyFill="1" applyBorder="1" applyAlignment="1">
      <alignment horizontal="center" vertical="center" wrapText="1"/>
    </xf>
    <xf numFmtId="0" fontId="58" fillId="13" borderId="2" xfId="34" applyFont="1" applyFill="1" applyBorder="1" applyAlignment="1">
      <alignment horizontal="center" vertical="center" wrapText="1"/>
    </xf>
    <xf numFmtId="0" fontId="22" fillId="3" borderId="2" xfId="0" applyFont="1" applyFill="1" applyBorder="1" applyAlignment="1">
      <alignment horizontal="left" vertical="center" wrapText="1"/>
    </xf>
    <xf numFmtId="0" fontId="24" fillId="13" borderId="5" xfId="0" applyFont="1" applyFill="1" applyBorder="1" applyAlignment="1">
      <alignment horizontal="center" vertical="center" wrapText="1"/>
    </xf>
    <xf numFmtId="0" fontId="24" fillId="13" borderId="4" xfId="0" applyFont="1" applyFill="1" applyBorder="1" applyAlignment="1">
      <alignment horizontal="center" vertical="center" wrapText="1"/>
    </xf>
    <xf numFmtId="0" fontId="24" fillId="13" borderId="2" xfId="0" applyFont="1" applyFill="1" applyBorder="1" applyAlignment="1">
      <alignment horizontal="center" vertical="center" wrapText="1"/>
    </xf>
    <xf numFmtId="0" fontId="58" fillId="0" borderId="5" xfId="34" applyFont="1" applyBorder="1" applyAlignment="1">
      <alignment horizontal="center" vertical="center" wrapText="1"/>
    </xf>
    <xf numFmtId="0" fontId="58" fillId="0" borderId="4" xfId="34" applyFont="1" applyBorder="1" applyAlignment="1">
      <alignment horizontal="center" vertical="center" wrapText="1"/>
    </xf>
    <xf numFmtId="0" fontId="58" fillId="0" borderId="2" xfId="34" applyFont="1" applyBorder="1" applyAlignment="1">
      <alignment horizontal="center" vertical="center" wrapText="1"/>
    </xf>
    <xf numFmtId="0" fontId="24" fillId="0" borderId="5" xfId="1" quotePrefix="1" applyFont="1" applyBorder="1" applyAlignment="1">
      <alignment horizontal="center" vertical="center" wrapText="1"/>
    </xf>
    <xf numFmtId="0" fontId="24" fillId="0" borderId="4" xfId="1" quotePrefix="1" applyFont="1" applyBorder="1" applyAlignment="1">
      <alignment horizontal="center" vertical="center" wrapText="1"/>
    </xf>
    <xf numFmtId="0" fontId="24" fillId="0" borderId="2" xfId="1" quotePrefix="1" applyFont="1" applyBorder="1" applyAlignment="1">
      <alignment horizontal="center" vertical="center" wrapText="1"/>
    </xf>
    <xf numFmtId="49" fontId="26" fillId="3" borderId="5" xfId="0" applyNumberFormat="1" applyFont="1" applyFill="1" applyBorder="1" applyAlignment="1">
      <alignment horizontal="left" vertical="center" wrapText="1"/>
    </xf>
    <xf numFmtId="49" fontId="26" fillId="3" borderId="4" xfId="0" applyNumberFormat="1" applyFont="1" applyFill="1" applyBorder="1" applyAlignment="1">
      <alignment horizontal="left" vertical="center" wrapText="1"/>
    </xf>
    <xf numFmtId="49" fontId="26" fillId="3" borderId="2" xfId="0" applyNumberFormat="1" applyFont="1" applyFill="1" applyBorder="1" applyAlignment="1">
      <alignment horizontal="left" vertical="center" wrapText="1"/>
    </xf>
    <xf numFmtId="0" fontId="26" fillId="0" borderId="7" xfId="1" quotePrefix="1" applyFont="1" applyBorder="1" applyAlignment="1">
      <alignment horizontal="center" vertical="center" wrapText="1"/>
    </xf>
    <xf numFmtId="0" fontId="26" fillId="0" borderId="17" xfId="1" quotePrefix="1" applyFont="1" applyBorder="1" applyAlignment="1">
      <alignment horizontal="center" vertical="center" wrapText="1"/>
    </xf>
    <xf numFmtId="0" fontId="26" fillId="0" borderId="6" xfId="1" quotePrefix="1" applyFont="1" applyBorder="1" applyAlignment="1">
      <alignment horizontal="left" vertical="center" wrapText="1"/>
    </xf>
    <xf numFmtId="0" fontId="26" fillId="0" borderId="16" xfId="1" quotePrefix="1" applyFont="1" applyBorder="1" applyAlignment="1">
      <alignment horizontal="left" vertical="center" wrapText="1"/>
    </xf>
    <xf numFmtId="0" fontId="24" fillId="0" borderId="7"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 xfId="0" applyFont="1" applyBorder="1" applyAlignment="1">
      <alignment horizontal="center" vertical="center" wrapText="1"/>
    </xf>
    <xf numFmtId="0" fontId="32" fillId="0" borderId="1" xfId="0" quotePrefix="1" applyFont="1" applyBorder="1" applyAlignment="1">
      <alignment horizontal="left" vertical="center" wrapText="1"/>
    </xf>
    <xf numFmtId="0" fontId="58" fillId="0" borderId="1" xfId="0" applyFont="1" applyBorder="1" applyAlignment="1">
      <alignment horizontal="center" vertical="center" wrapText="1"/>
    </xf>
    <xf numFmtId="0" fontId="36" fillId="17" borderId="1" xfId="0" applyFont="1" applyFill="1" applyBorder="1" applyAlignment="1">
      <alignment horizontal="center" vertical="center" wrapText="1"/>
    </xf>
    <xf numFmtId="0" fontId="22" fillId="4" borderId="5" xfId="0" applyFont="1" applyFill="1" applyBorder="1" applyAlignment="1">
      <alignment horizontal="left" vertical="center" wrapText="1"/>
    </xf>
    <xf numFmtId="0" fontId="22" fillId="4" borderId="4"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0" borderId="1" xfId="0" applyFont="1" applyBorder="1" applyAlignment="1">
      <alignment horizontal="center" vertical="center" wrapText="1"/>
    </xf>
    <xf numFmtId="0" fontId="24" fillId="0" borderId="1" xfId="0" quotePrefix="1" applyFont="1" applyFill="1" applyBorder="1" applyAlignment="1">
      <alignment horizontal="center" vertical="center" wrapText="1"/>
    </xf>
    <xf numFmtId="0" fontId="26" fillId="0" borderId="1" xfId="0" quotePrefix="1" applyFont="1" applyFill="1" applyBorder="1" applyAlignment="1">
      <alignment horizontal="center" vertical="center" wrapText="1"/>
    </xf>
    <xf numFmtId="0" fontId="24" fillId="4" borderId="1" xfId="0" applyFont="1" applyFill="1" applyBorder="1" applyAlignment="1">
      <alignment horizontal="center" vertical="center" wrapText="1"/>
    </xf>
    <xf numFmtId="0" fontId="32" fillId="0" borderId="1" xfId="0" quotePrefix="1" applyFont="1" applyFill="1" applyBorder="1" applyAlignment="1">
      <alignment horizontal="left" vertical="center" wrapText="1"/>
    </xf>
    <xf numFmtId="16" fontId="26" fillId="12" borderId="5" xfId="0" applyNumberFormat="1" applyFont="1" applyFill="1" applyBorder="1" applyAlignment="1">
      <alignment horizontal="center" vertical="center" wrapText="1"/>
    </xf>
    <xf numFmtId="16" fontId="26" fillId="12" borderId="2" xfId="0" applyNumberFormat="1" applyFont="1" applyFill="1" applyBorder="1" applyAlignment="1">
      <alignment horizontal="center" vertical="center" wrapText="1"/>
    </xf>
    <xf numFmtId="16" fontId="26" fillId="12" borderId="4" xfId="0" applyNumberFormat="1" applyFont="1" applyFill="1" applyBorder="1" applyAlignment="1">
      <alignment horizontal="center" vertical="center" wrapText="1"/>
    </xf>
    <xf numFmtId="16" fontId="24" fillId="3" borderId="7" xfId="0" applyNumberFormat="1" applyFont="1" applyFill="1" applyBorder="1" applyAlignment="1">
      <alignment horizontal="center" vertical="center" wrapText="1"/>
    </xf>
    <xf numFmtId="16" fontId="24" fillId="3" borderId="8" xfId="0" applyNumberFormat="1" applyFont="1" applyFill="1" applyBorder="1" applyAlignment="1">
      <alignment horizontal="center" vertical="center" wrapText="1"/>
    </xf>
    <xf numFmtId="16" fontId="58" fillId="0" borderId="7" xfId="0" applyNumberFormat="1" applyFont="1" applyFill="1" applyBorder="1" applyAlignment="1">
      <alignment horizontal="center" vertical="center" wrapText="1"/>
    </xf>
    <xf numFmtId="16" fontId="58" fillId="0" borderId="8" xfId="0" applyNumberFormat="1" applyFont="1" applyFill="1" applyBorder="1" applyAlignment="1">
      <alignment horizontal="center" vertical="center" wrapText="1"/>
    </xf>
    <xf numFmtId="16" fontId="24" fillId="0" borderId="7" xfId="0" applyNumberFormat="1" applyFont="1" applyFill="1" applyBorder="1" applyAlignment="1">
      <alignment horizontal="center" vertical="center" wrapText="1"/>
    </xf>
    <xf numFmtId="16" fontId="24" fillId="0" borderId="8" xfId="0" applyNumberFormat="1" applyFont="1" applyFill="1" applyBorder="1" applyAlignment="1">
      <alignment horizontal="center" vertical="center" wrapText="1"/>
    </xf>
    <xf numFmtId="0" fontId="58"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16" fontId="24" fillId="0" borderId="1" xfId="0" applyNumberFormat="1"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24" fillId="3" borderId="1" xfId="0" applyFont="1" applyFill="1" applyBorder="1" applyAlignment="1">
      <alignment horizontal="center" vertical="center" wrapText="1"/>
    </xf>
    <xf numFmtId="10" fontId="24" fillId="0" borderId="5" xfId="0" applyNumberFormat="1" applyFont="1" applyFill="1" applyBorder="1" applyAlignment="1">
      <alignment horizontal="center" vertical="center" wrapText="1"/>
    </xf>
    <xf numFmtId="10" fontId="24" fillId="0" borderId="2" xfId="0" applyNumberFormat="1" applyFont="1" applyFill="1" applyBorder="1" applyAlignment="1">
      <alignment horizontal="center" vertical="center" wrapText="1"/>
    </xf>
    <xf numFmtId="10" fontId="24" fillId="0" borderId="4" xfId="0" applyNumberFormat="1" applyFont="1" applyFill="1" applyBorder="1" applyAlignment="1">
      <alignment horizontal="center" vertical="center" wrapText="1"/>
    </xf>
    <xf numFmtId="0" fontId="26" fillId="0" borderId="5" xfId="0" quotePrefix="1" applyFont="1" applyFill="1" applyBorder="1" applyAlignment="1">
      <alignment horizontal="center" vertical="center" wrapText="1"/>
    </xf>
    <xf numFmtId="0" fontId="26" fillId="0" borderId="4" xfId="0" quotePrefix="1" applyFont="1" applyFill="1" applyBorder="1" applyAlignment="1">
      <alignment horizontal="center" vertical="center" wrapText="1"/>
    </xf>
    <xf numFmtId="0" fontId="26" fillId="0" borderId="2" xfId="0" quotePrefix="1" applyFont="1" applyFill="1" applyBorder="1" applyAlignment="1">
      <alignment horizontal="center" vertical="center" wrapText="1"/>
    </xf>
    <xf numFmtId="16" fontId="26" fillId="3" borderId="5" xfId="0" applyNumberFormat="1" applyFont="1" applyFill="1" applyBorder="1" applyAlignment="1">
      <alignment horizontal="center" vertical="center" wrapText="1"/>
    </xf>
    <xf numFmtId="16" fontId="26" fillId="3" borderId="4" xfId="0" applyNumberFormat="1" applyFont="1" applyFill="1" applyBorder="1" applyAlignment="1">
      <alignment horizontal="center" vertical="center" wrapText="1"/>
    </xf>
    <xf numFmtId="16" fontId="26" fillId="3" borderId="2" xfId="0" applyNumberFormat="1" applyFont="1" applyFill="1" applyBorder="1" applyAlignment="1">
      <alignment horizontal="center" vertical="center" wrapText="1"/>
    </xf>
    <xf numFmtId="0" fontId="58" fillId="0" borderId="5" xfId="0" applyFont="1" applyFill="1" applyBorder="1" applyAlignment="1">
      <alignment horizontal="center" vertical="center" wrapText="1"/>
    </xf>
    <xf numFmtId="0" fontId="58" fillId="0" borderId="4" xfId="0" applyFont="1" applyFill="1" applyBorder="1" applyAlignment="1">
      <alignment horizontal="center" vertical="center" wrapText="1"/>
    </xf>
    <xf numFmtId="0" fontId="58" fillId="0" borderId="2" xfId="0" applyFont="1" applyFill="1" applyBorder="1" applyAlignment="1">
      <alignment horizontal="center" vertical="center" wrapText="1"/>
    </xf>
    <xf numFmtId="0" fontId="24" fillId="0" borderId="5" xfId="0" quotePrefix="1"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24" fillId="0" borderId="2" xfId="0" quotePrefix="1" applyFont="1" applyFill="1" applyBorder="1" applyAlignment="1">
      <alignment horizontal="center" vertical="center" wrapText="1"/>
    </xf>
    <xf numFmtId="0" fontId="24" fillId="0" borderId="0" xfId="0" applyFont="1" applyBorder="1" applyAlignment="1">
      <alignment horizontal="center" vertical="center" wrapText="1"/>
    </xf>
    <xf numFmtId="3" fontId="24" fillId="0" borderId="5" xfId="0" applyNumberFormat="1" applyFont="1" applyFill="1" applyBorder="1" applyAlignment="1">
      <alignment horizontal="center" vertical="center" wrapText="1"/>
    </xf>
    <xf numFmtId="3" fontId="24" fillId="0" borderId="4" xfId="0" applyNumberFormat="1" applyFont="1" applyFill="1" applyBorder="1" applyAlignment="1">
      <alignment horizontal="center" vertical="center" wrapText="1"/>
    </xf>
    <xf numFmtId="3" fontId="24" fillId="0" borderId="2" xfId="0" applyNumberFormat="1" applyFont="1" applyFill="1" applyBorder="1" applyAlignment="1">
      <alignment horizontal="center" vertical="center" wrapText="1"/>
    </xf>
    <xf numFmtId="0" fontId="24" fillId="0" borderId="1" xfId="73" applyNumberFormat="1" applyFont="1" applyFill="1" applyBorder="1" applyAlignment="1">
      <alignment horizontal="left" vertical="center" wrapText="1"/>
    </xf>
    <xf numFmtId="0" fontId="24" fillId="0" borderId="6" xfId="1" quotePrefix="1" applyFont="1" applyFill="1" applyBorder="1" applyAlignment="1">
      <alignment horizontal="center" vertical="center" wrapText="1"/>
    </xf>
    <xf numFmtId="0" fontId="24" fillId="0" borderId="13" xfId="1" quotePrefix="1" applyFont="1" applyFill="1" applyBorder="1" applyAlignment="1">
      <alignment horizontal="center" vertical="center" wrapText="1"/>
    </xf>
    <xf numFmtId="0" fontId="24" fillId="0" borderId="6" xfId="1" quotePrefix="1" applyFont="1" applyFill="1" applyBorder="1" applyAlignment="1">
      <alignment horizontal="left" vertical="center" wrapText="1"/>
    </xf>
    <xf numFmtId="0" fontId="24" fillId="0" borderId="13" xfId="1" quotePrefix="1" applyFont="1" applyFill="1" applyBorder="1" applyAlignment="1">
      <alignment horizontal="left" vertical="center" wrapText="1"/>
    </xf>
    <xf numFmtId="0" fontId="24" fillId="0" borderId="15"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8" xfId="0" applyFont="1" applyBorder="1" applyAlignment="1">
      <alignment horizontal="center" vertical="center" wrapText="1"/>
    </xf>
    <xf numFmtId="0" fontId="26" fillId="4" borderId="5" xfId="73" applyNumberFormat="1" applyFont="1" applyFill="1" applyBorder="1" applyAlignment="1">
      <alignment horizontal="center" vertical="center" wrapText="1"/>
    </xf>
    <xf numFmtId="0" fontId="26" fillId="4" borderId="2" xfId="73" applyNumberFormat="1" applyFont="1" applyFill="1" applyBorder="1" applyAlignment="1">
      <alignment horizontal="center" vertical="center" wrapText="1"/>
    </xf>
    <xf numFmtId="0" fontId="24" fillId="0" borderId="1" xfId="73" applyFont="1" applyFill="1" applyBorder="1" applyAlignment="1">
      <alignment horizontal="center" vertical="center" wrapText="1"/>
    </xf>
    <xf numFmtId="0" fontId="24" fillId="0" borderId="5" xfId="73" applyFont="1" applyFill="1" applyBorder="1" applyAlignment="1">
      <alignment horizontal="center" vertical="center" wrapText="1"/>
    </xf>
    <xf numFmtId="0" fontId="24" fillId="0" borderId="2" xfId="73" applyFont="1" applyFill="1" applyBorder="1" applyAlignment="1">
      <alignment horizontal="center" vertical="center" wrapText="1"/>
    </xf>
    <xf numFmtId="0" fontId="26" fillId="0" borderId="5" xfId="73" applyNumberFormat="1" applyFont="1" applyFill="1" applyBorder="1" applyAlignment="1">
      <alignment horizontal="center" vertical="center" wrapText="1"/>
    </xf>
    <xf numFmtId="0" fontId="26" fillId="0" borderId="2" xfId="73" applyNumberFormat="1" applyFont="1" applyFill="1" applyBorder="1" applyAlignment="1">
      <alignment horizontal="center" vertical="center" wrapText="1"/>
    </xf>
    <xf numFmtId="0" fontId="45" fillId="0" borderId="0" xfId="0" applyFont="1" applyFill="1" applyBorder="1" applyAlignment="1">
      <alignment horizontal="center" vertical="center" wrapText="1"/>
    </xf>
    <xf numFmtId="0" fontId="59" fillId="7" borderId="1" xfId="0" applyFont="1" applyFill="1" applyBorder="1" applyAlignment="1">
      <alignment horizontal="center" vertical="center" wrapText="1"/>
    </xf>
    <xf numFmtId="0" fontId="59" fillId="11" borderId="5" xfId="0" applyFont="1" applyFill="1" applyBorder="1" applyAlignment="1">
      <alignment horizontal="center" vertical="center" wrapText="1"/>
    </xf>
    <xf numFmtId="0" fontId="59" fillId="11" borderId="2" xfId="0" applyFont="1" applyFill="1" applyBorder="1" applyAlignment="1">
      <alignment horizontal="center" vertical="center" wrapText="1"/>
    </xf>
    <xf numFmtId="0" fontId="26" fillId="12" borderId="5" xfId="0" applyFont="1" applyFill="1" applyBorder="1" applyAlignment="1">
      <alignment horizontal="center" vertical="center" wrapText="1"/>
    </xf>
    <xf numFmtId="0" fontId="26" fillId="12" borderId="4" xfId="0" applyFont="1" applyFill="1" applyBorder="1" applyAlignment="1">
      <alignment horizontal="center" vertical="center" wrapText="1"/>
    </xf>
    <xf numFmtId="0" fontId="26" fillId="12" borderId="2" xfId="0" applyFont="1" applyFill="1" applyBorder="1" applyAlignment="1">
      <alignment horizontal="center" vertical="center" wrapText="1"/>
    </xf>
    <xf numFmtId="0" fontId="26" fillId="12" borderId="1" xfId="0" applyFont="1" applyFill="1" applyBorder="1" applyAlignment="1">
      <alignment horizontal="center" vertical="center" wrapText="1"/>
    </xf>
    <xf numFmtId="0" fontId="24" fillId="0" borderId="1" xfId="0" quotePrefix="1" applyFont="1" applyBorder="1" applyAlignment="1">
      <alignment horizontal="center" vertical="center" wrapText="1"/>
    </xf>
    <xf numFmtId="0" fontId="22" fillId="18" borderId="5" xfId="0" applyFont="1" applyFill="1" applyBorder="1" applyAlignment="1">
      <alignment horizontal="left" vertical="center" wrapText="1"/>
    </xf>
    <xf numFmtId="0" fontId="22" fillId="18" borderId="6" xfId="0" applyFont="1" applyFill="1" applyBorder="1" applyAlignment="1">
      <alignment horizontal="left" vertical="center" wrapText="1"/>
    </xf>
    <xf numFmtId="0" fontId="22" fillId="18" borderId="13" xfId="0" applyFont="1" applyFill="1" applyBorder="1" applyAlignment="1">
      <alignment horizontal="left" vertical="center" wrapText="1"/>
    </xf>
    <xf numFmtId="0" fontId="22" fillId="6" borderId="5" xfId="0" applyFont="1" applyFill="1" applyBorder="1" applyAlignment="1">
      <alignment horizontal="left" vertical="center" wrapText="1"/>
    </xf>
    <xf numFmtId="0" fontId="36" fillId="17" borderId="2" xfId="0" applyFont="1" applyFill="1" applyBorder="1" applyAlignment="1">
      <alignment horizontal="center" vertical="center" wrapText="1"/>
    </xf>
    <xf numFmtId="0" fontId="23" fillId="3" borderId="7" xfId="0" applyFont="1" applyFill="1" applyBorder="1" applyAlignment="1">
      <alignment horizontal="left" vertical="center" wrapText="1"/>
    </xf>
    <xf numFmtId="0" fontId="23" fillId="3" borderId="17" xfId="0" applyFont="1" applyFill="1" applyBorder="1" applyAlignment="1">
      <alignment horizontal="left" vertical="center" wrapText="1"/>
    </xf>
    <xf numFmtId="0" fontId="23" fillId="3" borderId="8" xfId="0" applyFont="1" applyFill="1" applyBorder="1" applyAlignment="1">
      <alignment horizontal="left" vertical="center" wrapText="1"/>
    </xf>
    <xf numFmtId="0" fontId="23" fillId="3" borderId="1" xfId="0" applyFont="1" applyFill="1" applyBorder="1" applyAlignment="1">
      <alignment horizontal="left" vertical="center" wrapText="1"/>
    </xf>
  </cellXfs>
  <cellStyles count="110">
    <cellStyle name="Обычный" xfId="0" builtinId="0"/>
    <cellStyle name="Обычный 10" xfId="20" xr:uid="{00000000-0005-0000-0000-000002000000}"/>
    <cellStyle name="Обычный 101" xfId="58" xr:uid="{00000000-0005-0000-0000-000003000000}"/>
    <cellStyle name="Обычный 11" xfId="21" xr:uid="{00000000-0005-0000-0000-000004000000}"/>
    <cellStyle name="Обычный 11 2" xfId="31" xr:uid="{00000000-0005-0000-0000-000005000000}"/>
    <cellStyle name="Обычный 12" xfId="78" xr:uid="{00000000-0005-0000-0000-000006000000}"/>
    <cellStyle name="Обычный 13" xfId="103" xr:uid="{99F6E9D4-152C-4A17-AFD5-3F872C2C3C8B}"/>
    <cellStyle name="Обычный 2" xfId="1" xr:uid="{00000000-0005-0000-0000-000007000000}"/>
    <cellStyle name="Обычный 2 18 2" xfId="38" xr:uid="{00000000-0005-0000-0000-000008000000}"/>
    <cellStyle name="Обычный 2 2" xfId="34" xr:uid="{00000000-0005-0000-0000-000009000000}"/>
    <cellStyle name="Обычный 2 2 2" xfId="84" xr:uid="{00000000-0005-0000-0000-00000A000000}"/>
    <cellStyle name="Обычный 2 2 2 2" xfId="87" xr:uid="{00000000-0005-0000-0000-00000B000000}"/>
    <cellStyle name="Обычный 2 2 3" xfId="92" xr:uid="{00000000-0005-0000-0000-00000C000000}"/>
    <cellStyle name="Обычный 2 3" xfId="35" xr:uid="{00000000-0005-0000-0000-00000D000000}"/>
    <cellStyle name="Обычный 3" xfId="5" xr:uid="{00000000-0005-0000-0000-00000E000000}"/>
    <cellStyle name="Обычный 3 2" xfId="14" xr:uid="{00000000-0005-0000-0000-00000F000000}"/>
    <cellStyle name="Обычный 3 2 2" xfId="15" xr:uid="{00000000-0005-0000-0000-000010000000}"/>
    <cellStyle name="Обычный 3 2 2 2" xfId="18" xr:uid="{00000000-0005-0000-0000-000011000000}"/>
    <cellStyle name="Обычный 3 2 2 2 2" xfId="29" xr:uid="{00000000-0005-0000-0000-000012000000}"/>
    <cellStyle name="Обычный 3 2 2 2 2 2" xfId="71" xr:uid="{00000000-0005-0000-0000-000013000000}"/>
    <cellStyle name="Обычный 3 2 2 2 2 2 2" xfId="75" xr:uid="{00000000-0005-0000-0000-000014000000}"/>
    <cellStyle name="Обычный 3 2 2 2 2 3" xfId="72" xr:uid="{00000000-0005-0000-0000-000015000000}"/>
    <cellStyle name="Обычный 3 2 2 2 2 3 2" xfId="76" xr:uid="{00000000-0005-0000-0000-000016000000}"/>
    <cellStyle name="Обычный 3 2 2 2 3" xfId="68" xr:uid="{00000000-0005-0000-0000-000017000000}"/>
    <cellStyle name="Обычный 3 2 2 3" xfId="26" xr:uid="{00000000-0005-0000-0000-000018000000}"/>
    <cellStyle name="Обычный 3 2 2 4" xfId="65" xr:uid="{00000000-0005-0000-0000-000019000000}"/>
    <cellStyle name="Обычный 3 2 3" xfId="16" xr:uid="{00000000-0005-0000-0000-00001A000000}"/>
    <cellStyle name="Обычный 3 2 3 2" xfId="27" xr:uid="{00000000-0005-0000-0000-00001B000000}"/>
    <cellStyle name="Обычный 3 2 3 2 2" xfId="69" xr:uid="{00000000-0005-0000-0000-00001C000000}"/>
    <cellStyle name="Обычный 3 2 3 2 2 2" xfId="73" xr:uid="{00000000-0005-0000-0000-00001D000000}"/>
    <cellStyle name="Обычный 3 2 3 2 2 2 2" xfId="95" xr:uid="{00000000-0005-0000-0000-00001E000000}"/>
    <cellStyle name="Обычный 3 2 3 2 2 2 2 2" xfId="101" xr:uid="{6E0DB48A-FD0A-4EAF-91DA-57228D5951DF}"/>
    <cellStyle name="Обычный 3 2 3 2 2 2 2 2 2" xfId="108" xr:uid="{727C38EF-67AA-4583-A7AA-61C8B1BB5F32}"/>
    <cellStyle name="Обычный 3 2 3 2 2 2 3" xfId="98" xr:uid="{C4AA22A9-4061-42B9-9CCC-7200D956B584}"/>
    <cellStyle name="Обычный 3 2 3 2 2 2 3 2" xfId="99" xr:uid="{7331A8E1-18E4-4816-B0FE-6965E5F8C6C9}"/>
    <cellStyle name="Обычный 3 2 3 2 2 2 3 2 2" xfId="106" xr:uid="{50CD8C15-3F10-4990-9BAC-2EDFDA2F7E93}"/>
    <cellStyle name="Обычный 3 2 3 2 3" xfId="97" xr:uid="{242AECE0-1280-45E7-89B9-D61DFCF2104F}"/>
    <cellStyle name="Обычный 3 2 3 2 3 2" xfId="100" xr:uid="{4DDDF9F5-22C0-488E-A76E-B41E852B2D3C}"/>
    <cellStyle name="Обычный 3 2 3 2 3 2 2" xfId="107" xr:uid="{979F9E31-6764-4843-907D-0DCF06A73C35}"/>
    <cellStyle name="Обычный 3 2 3 3" xfId="33" xr:uid="{00000000-0005-0000-0000-00001F000000}"/>
    <cellStyle name="Обычный 3 2 3 3 2" xfId="70" xr:uid="{00000000-0005-0000-0000-000020000000}"/>
    <cellStyle name="Обычный 3 2 3 3 2 2" xfId="74" xr:uid="{00000000-0005-0000-0000-000021000000}"/>
    <cellStyle name="Обычный 3 2 3 3 2 2 2" xfId="96" xr:uid="{00000000-0005-0000-0000-000022000000}"/>
    <cellStyle name="Обычный 3 2 3 3 2 2 2 2" xfId="102" xr:uid="{F2C98614-E405-4863-87DD-1B6C2E44577F}"/>
    <cellStyle name="Обычный 3 2 3 3 2 2 2 2 2" xfId="109" xr:uid="{CAD8DCBD-9AE2-40E0-8231-4A3558F1185C}"/>
    <cellStyle name="Обычный 3 2 3 4" xfId="66" xr:uid="{00000000-0005-0000-0000-000023000000}"/>
    <cellStyle name="Обычный 3 2 4" xfId="25" xr:uid="{00000000-0005-0000-0000-000024000000}"/>
    <cellStyle name="Обычный 3 2 5" xfId="64" xr:uid="{00000000-0005-0000-0000-000025000000}"/>
    <cellStyle name="Обычный 3 3" xfId="13" xr:uid="{00000000-0005-0000-0000-000026000000}"/>
    <cellStyle name="Обычный 3 3 2" xfId="17" xr:uid="{00000000-0005-0000-0000-000027000000}"/>
    <cellStyle name="Обычный 3 3 2 2" xfId="28" xr:uid="{00000000-0005-0000-0000-000028000000}"/>
    <cellStyle name="Обычный 3 3 2 3" xfId="67" xr:uid="{00000000-0005-0000-0000-000029000000}"/>
    <cellStyle name="Обычный 3 3 3" xfId="24" xr:uid="{00000000-0005-0000-0000-00002A000000}"/>
    <cellStyle name="Обычный 3 3 4" xfId="63" xr:uid="{00000000-0005-0000-0000-00002B000000}"/>
    <cellStyle name="Обычный 3 4" xfId="22" xr:uid="{00000000-0005-0000-0000-00002C000000}"/>
    <cellStyle name="Обычный 3 5" xfId="37" xr:uid="{00000000-0005-0000-0000-00002D000000}"/>
    <cellStyle name="Обычный 3 6" xfId="61" xr:uid="{00000000-0005-0000-0000-00002E000000}"/>
    <cellStyle name="Обычный 3 7" xfId="81" xr:uid="{00000000-0005-0000-0000-00002F000000}"/>
    <cellStyle name="Обычный 4" xfId="6" xr:uid="{00000000-0005-0000-0000-000030000000}"/>
    <cellStyle name="Обычный 4 10" xfId="46" xr:uid="{00000000-0005-0000-0000-000031000000}"/>
    <cellStyle name="Обычный 4 2" xfId="39" xr:uid="{00000000-0005-0000-0000-000032000000}"/>
    <cellStyle name="Обычный 4 3" xfId="90" xr:uid="{00000000-0005-0000-0000-000033000000}"/>
    <cellStyle name="Обычный 44 10 2" xfId="42" xr:uid="{00000000-0005-0000-0000-000034000000}"/>
    <cellStyle name="Обычный 46 10 2" xfId="44" xr:uid="{00000000-0005-0000-0000-000035000000}"/>
    <cellStyle name="Обычный 47 10 2" xfId="43" xr:uid="{00000000-0005-0000-0000-000036000000}"/>
    <cellStyle name="Обычный 49 2 2" xfId="45" xr:uid="{00000000-0005-0000-0000-000037000000}"/>
    <cellStyle name="Обычный 5" xfId="7" xr:uid="{00000000-0005-0000-0000-000038000000}"/>
    <cellStyle name="Обычный 5 2" xfId="23" xr:uid="{00000000-0005-0000-0000-000039000000}"/>
    <cellStyle name="Обычный 5 3" xfId="62" xr:uid="{00000000-0005-0000-0000-00003A000000}"/>
    <cellStyle name="Обычный 5 4" xfId="94" xr:uid="{00000000-0005-0000-0000-00003B000000}"/>
    <cellStyle name="Обычный 53 2 2" xfId="48" xr:uid="{00000000-0005-0000-0000-00003C000000}"/>
    <cellStyle name="Обычный 54 2 2" xfId="49" xr:uid="{00000000-0005-0000-0000-00003D000000}"/>
    <cellStyle name="Обычный 55 2 2" xfId="51" xr:uid="{00000000-0005-0000-0000-00003E000000}"/>
    <cellStyle name="Обычный 57 2 2" xfId="52" xr:uid="{00000000-0005-0000-0000-00003F000000}"/>
    <cellStyle name="Обычный 58 2" xfId="53" xr:uid="{00000000-0005-0000-0000-000040000000}"/>
    <cellStyle name="Обычный 59 2" xfId="54" xr:uid="{00000000-0005-0000-0000-000041000000}"/>
    <cellStyle name="Обычный 6" xfId="8" xr:uid="{00000000-0005-0000-0000-000042000000}"/>
    <cellStyle name="Обычный 60 2" xfId="55" xr:uid="{00000000-0005-0000-0000-000043000000}"/>
    <cellStyle name="Обычный 7" xfId="9" xr:uid="{00000000-0005-0000-0000-000044000000}"/>
    <cellStyle name="Обычный 8" xfId="10" xr:uid="{00000000-0005-0000-0000-000045000000}"/>
    <cellStyle name="Обычный 80" xfId="4" xr:uid="{00000000-0005-0000-0000-000046000000}"/>
    <cellStyle name="Обычный 86 2 2" xfId="50" xr:uid="{00000000-0005-0000-0000-000047000000}"/>
    <cellStyle name="Обычный 87 2 2" xfId="56" xr:uid="{00000000-0005-0000-0000-000048000000}"/>
    <cellStyle name="Обычный 88 2 2" xfId="57" xr:uid="{00000000-0005-0000-0000-000049000000}"/>
    <cellStyle name="Обычный 9" xfId="11" xr:uid="{00000000-0005-0000-0000-00004A000000}"/>
    <cellStyle name="Обычный 92 2" xfId="41" xr:uid="{00000000-0005-0000-0000-00004B000000}"/>
    <cellStyle name="Процентный" xfId="32" builtinId="5"/>
    <cellStyle name="Процентный 2" xfId="12" xr:uid="{00000000-0005-0000-0000-00004D000000}"/>
    <cellStyle name="Процентный 2 2" xfId="40" xr:uid="{00000000-0005-0000-0000-00004E000000}"/>
    <cellStyle name="Процентный 2 2 2" xfId="93" xr:uid="{00000000-0005-0000-0000-00004F000000}"/>
    <cellStyle name="Процентный 2 3" xfId="85" xr:uid="{00000000-0005-0000-0000-000050000000}"/>
    <cellStyle name="Процентный 3" xfId="59" xr:uid="{00000000-0005-0000-0000-000051000000}"/>
    <cellStyle name="Процентный 3 2" xfId="91" xr:uid="{00000000-0005-0000-0000-000052000000}"/>
    <cellStyle name="Процентный 4" xfId="79" xr:uid="{00000000-0005-0000-0000-000053000000}"/>
    <cellStyle name="Процентный 5" xfId="105" xr:uid="{E2DE9347-E41E-4B0D-B9E3-6788B218D435}"/>
    <cellStyle name="Финансовый" xfId="19" builtinId="3"/>
    <cellStyle name="Финансовый 2" xfId="30" xr:uid="{00000000-0005-0000-0000-000055000000}"/>
    <cellStyle name="Финансовый 2 2" xfId="47" xr:uid="{00000000-0005-0000-0000-000056000000}"/>
    <cellStyle name="Финансовый 2 2 2" xfId="83" xr:uid="{00000000-0005-0000-0000-000057000000}"/>
    <cellStyle name="Финансовый 2 3" xfId="36" xr:uid="{00000000-0005-0000-0000-000058000000}"/>
    <cellStyle name="Финансовый 2 4" xfId="82" xr:uid="{00000000-0005-0000-0000-000059000000}"/>
    <cellStyle name="Финансовый 3" xfId="60" xr:uid="{00000000-0005-0000-0000-00005A000000}"/>
    <cellStyle name="Финансовый 3 2" xfId="86" xr:uid="{00000000-0005-0000-0000-00005B000000}"/>
    <cellStyle name="Финансовый 4" xfId="77" xr:uid="{00000000-0005-0000-0000-00005C000000}"/>
    <cellStyle name="Финансовый 4 2" xfId="89" xr:uid="{00000000-0005-0000-0000-00005D000000}"/>
    <cellStyle name="Финансовый 4 3" xfId="88" xr:uid="{00000000-0005-0000-0000-00005E000000}"/>
    <cellStyle name="Финансовый 5" xfId="80" xr:uid="{00000000-0005-0000-0000-00005F000000}"/>
    <cellStyle name="Финансовый 6" xfId="104" xr:uid="{0FCB1FED-3489-4D72-BEB4-AD4ED8C0BFF5}"/>
    <cellStyle name="Финансовый 64 2" xfId="2" xr:uid="{00000000-0005-0000-0000-000060000000}"/>
    <cellStyle name="Финансовый 67" xfId="3" xr:uid="{00000000-0005-0000-0000-000061000000}"/>
  </cellStyles>
  <dxfs count="0"/>
  <tableStyles count="0" defaultTableStyle="TableStyleMedium9" defaultPivotStyle="PivotStyleLight16"/>
  <colors>
    <mruColors>
      <color rgb="FFCC0066"/>
      <color rgb="FFE1AFEB"/>
      <color rgb="FFC5A2F8"/>
      <color rgb="FFF68E98"/>
      <color rgb="FF006666"/>
      <color rgb="FFEBC9C7"/>
      <color rgb="FFF6E566"/>
      <color rgb="FFF8A6AE"/>
      <color rgb="FFF8D888"/>
      <color rgb="FFF7A3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9" Type="http://schemas.openxmlformats.org/officeDocument/2006/relationships/externalLink" Target="externalLinks/externalLink23.xml"/><Relationship Id="rId21" Type="http://schemas.openxmlformats.org/officeDocument/2006/relationships/externalLink" Target="externalLinks/externalLink5.xml"/><Relationship Id="rId34" Type="http://schemas.openxmlformats.org/officeDocument/2006/relationships/externalLink" Target="externalLinks/externalLink18.xml"/><Relationship Id="rId42" Type="http://schemas.openxmlformats.org/officeDocument/2006/relationships/externalLink" Target="externalLinks/externalLink26.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3.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externalLink" Target="externalLinks/externalLink21.xml"/><Relationship Id="rId40" Type="http://schemas.openxmlformats.org/officeDocument/2006/relationships/externalLink" Target="externalLinks/externalLink24.xml"/><Relationship Id="rId45" Type="http://schemas.openxmlformats.org/officeDocument/2006/relationships/externalLink" Target="externalLinks/externalLink2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externalLink" Target="externalLinks/externalLink20.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4" Type="http://schemas.openxmlformats.org/officeDocument/2006/relationships/externalLink" Target="externalLinks/externalLink2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externalLink" Target="externalLinks/externalLink19.xml"/><Relationship Id="rId43" Type="http://schemas.openxmlformats.org/officeDocument/2006/relationships/externalLink" Target="externalLinks/externalLink27.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externalLink" Target="externalLinks/externalLink22.xml"/><Relationship Id="rId46" Type="http://schemas.openxmlformats.org/officeDocument/2006/relationships/externalLink" Target="externalLinks/externalLink30.xml"/><Relationship Id="rId20" Type="http://schemas.openxmlformats.org/officeDocument/2006/relationships/externalLink" Target="externalLinks/externalLink4.xml"/><Relationship Id="rId41" Type="http://schemas.openxmlformats.org/officeDocument/2006/relationships/externalLink" Target="externalLinks/externalLink25.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69;&#1082;&#1089;&#1087;&#1077;&#1088;&#1090;&#1080;&#1079;&#1072;/2021/01.06.2021%20&#1055;&#1088;&#1086;&#1089;&#1090;&#1086;%20&#1040;&#1074;&#1090;&#1086;-&#1069;&#1082;&#1089;&#1082;&#1083;&#1102;&#1079;&#1080;&#1074;%20&#1040;&#1074;&#1090;&#1086;/03.06.2021/&#1054;&#1090;&#1088;&#1072;&#1073;&#1086;&#1090;&#1072;&#1085;&#1086;/&#1050;&#1072;&#1083;&#1100;&#1082;&#1091;&#1083;&#1103;&#1090;&#1086;&#1088;%20&#1089;%202-&#1081;%20&#1089;&#1090;&#1072;&#1074;&#1082;&#1086;&#1081;%200.0.3_v4.xls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70;&#1051;/&#1058;&#1077;&#1093;.&#1082;&#1072;&#1088;&#1090;&#1099;_&#1087;&#1088;&#1086;&#1095;&#1080;&#1077;%20&#1086;&#1087;&#1077;&#1088;&#1072;&#1094;&#1080;&#1080;_&#1092;&#1077;&#1074;202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70;&#1051;/&#1058;&#1050;%20&#1087;&#1086;%20&#1072;&#1091;&#1076;&#1080;&#1090;.%20&#1089;&#1087;&#1088;&#1072;&#1074;_&#1092;&#1077;&#1074;2024.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70;&#1051;/&#1058;&#1050;%20&#1087;&#1086;%20&#1089;&#1084;&#1077;&#1085;&#1077;%20&#1076;&#1086;&#1082;%20&#1074;%20&#1076;&#1086;&#1089;&#1100;&#1077;_&#1092;&#1077;&#1074;2024.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70;&#1051;/&#1058;&#1077;&#1093;.&#1082;&#1072;&#1088;&#1090;&#1099;_&#1086;&#1073;&#1089;&#1083;&#1091;&#1078;&#1080;&#1074;&#1072;&#1085;&#1080;&#1077;%20&#1074;%20&#1089;&#1080;&#1089;&#1090;&#1077;&#1084;&#1077;%20&#1044;&#1041;&#1054;_&#1092;&#1077;&#1074;202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70;&#1051;/&#1058;&#1077;&#1093;&#1082;&#1072;&#1088;&#1090;&#1072;_&#1044;&#1041;&#1054;_&#1073;&#1083;&#1086;&#1082;&#1080;&#1088;&#1086;&#1074;&#1082;&#1072;_&#1092;&#1077;&#1074;2024.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70;&#1051;/&#1058;&#1077;&#1093;.&#1082;&#1072;&#1088;&#1090;&#1099;_&#1074;&#1072;&#1083;&#1102;&#1090;&#1085;&#1099;&#1081;%20&#1082;&#1086;&#1085;&#1090;&#1088;&#1086;&#1083;&#1100;_&#1092;&#1077;&#1074;202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50;&#1072;&#1089;&#1090;&#1086;&#1076;&#1080;/&#1058;&#1077;&#1093;&#1082;&#1072;&#1088;&#1090;&#1072;%20&#1054;&#1090;&#1082;&#1088;&#1099;&#1090;&#1080;&#1077;%20&#1087;&#1077;&#1088;&#1074;&#1086;&#1075;&#1086;%20&#1080;&#1085;&#1074;&#1077;&#1089;&#1090;&#1080;&#1094;&#1080;&#1086;&#1085;&#1085;&#1086;&#1075;&#1086;%20&#1089;&#1095;&#1077;&#1090;&#1072;%20&#1092;&#1077;&#1074;&#1088;&#1072;&#1083;&#1100;%202024%20.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50;&#1072;&#1089;&#1090;&#1086;&#1076;&#1080;/&#1058;&#1077;&#1093;&#1082;&#1072;&#1088;&#1090;&#1072;%20&#1054;&#1090;&#1082;&#1088;&#1099;&#1090;&#1080;&#1077;%20&#1083;&#1080;&#1094;&#1077;&#1074;&#1086;&#1075;&#1086;%20&#1089;&#1095;&#1077;&#1090;&#1072;%20&#1086;&#1090;%2001.03.2023.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50;&#1072;&#1089;&#1090;&#1086;&#1076;&#1080;/&#1058;&#1077;&#1093;&#1082;&#1072;&#1088;&#1090;&#1072;%20&#1047;&#1072;&#1082;&#1088;&#1099;&#1090;&#1080;&#1077;%20&#1083;&#1080;&#1094;&#1077;&#1074;&#1086;&#1075;&#1086;%20&#1089;&#1095;&#1077;&#1090;&#1072;%20&#1092;&#1077;&#1074;&#1088;&#1072;&#1083;&#1100;%202024.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50;&#1072;&#1089;&#1090;&#1086;&#1076;&#1080;/&#1058;&#1077;&#1093;&#1082;&#1072;&#1088;&#1090;&#1072;%20&#1047;&#1072;&#1095;&#1080;&#1089;&#1083;&#1077;&#1085;&#1080;&#1077;%20&#1089;&#1087;&#1080;&#1089;&#1072;&#1085;&#1080;&#1077;%20&#1092;&#1080;%20&#1074;&#1085;&#1091;&#1090;&#1088;%20&#1088;&#1099;&#1085;&#1086;&#1082;%20&#1092;&#1077;&#1074;&#1088;&#1072;&#1083;&#1100;%20202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70;&#1051;/&#1058;&#1077;&#1093;.&#1082;&#1072;&#1088;&#1090;&#1099;_&#1086;&#1090;&#1082;&#1088;&#1099;&#1090;&#1080;&#1077;%20&#1089;&#1095;&#1077;&#1090;&#1072;_&#1092;&#1077;&#1074;202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50;&#1072;&#1089;&#1090;&#1086;&#1076;&#1080;/&#1058;&#1077;&#1093;&#1082;&#1072;&#1088;&#1090;&#1072;%20%20&#1047;&#1072;&#1095;&#1080;&#1089;&#1083;&#1077;&#1085;&#1080;&#1077;%20&#1089;&#1087;&#1080;&#1089;&#1072;&#1085;&#1080;&#1077;%20&#1092;&#1080;%20&#1084;&#1077;&#1078;&#1076;%20&#1088;&#1099;&#1085;&#1086;&#1082;%20&#1092;&#1077;&#1074;&#1088;&#1072;&#1083;&#1100;%202024.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50;&#1072;&#1089;&#1090;&#1086;&#1076;&#1080;/&#1058;&#1077;&#1093;&#1082;&#1072;&#1088;&#1090;&#1072;%20&#1059;&#1095;&#1077;&#1090;%20&#1072;&#1082;&#1090;&#1080;&#1074;&#1086;&#1074;%20&#1092;&#1077;&#1074;&#1088;&#1072;&#1083;&#1100;%20202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50;&#1072;&#1089;&#1090;&#1086;&#1076;&#1080;/&#1058;&#1077;&#1093;&#1082;&#1072;&#1088;&#1090;&#1072;%20%20&#1055;&#1077;&#1088;&#1077;&#1074;&#1086;&#1076;&#1085;%20&#1086;&#1087;&#1077;&#1088;&#1072;&#1094;&#1080;&#1080;%20&#1087;&#1086;%20&#1080;&#1085;&#1074;&#1077;&#1089;&#1090;%20&#1089;&#1095;&#1077;&#1090;&#1091;%20&#1086;&#1090;%2001.03.2023.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50;&#1072;&#1089;&#1090;&#1086;&#1076;&#1080;/&#1058;&#1077;&#1093;&#1082;&#1072;&#1088;&#1090;&#1072;%20%20&#1055;&#1077;&#1088;&#1077;&#1074;&#1086;&#1076;%20&#1076;&#1077;&#1085;&#1077;&#1075;%20%20&#1076;&#1083;&#1103;%20&#1089;&#1076;&#1077;&#1083;&#1086;&#1082;%20&#1085;&#1072;%20&#1086;&#1088;&#1075;&#1072;&#1085;&#1080;&#1079;%20&#1088;&#1099;&#1085;&#1082;&#1077;%20&#1086;&#1090;%2001.03.2023.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50;&#1072;&#1089;&#1090;&#1086;&#1076;&#1080;/&#1058;&#1077;&#1093;&#1082;&#1072;&#1088;&#1090;&#1072;%20%20&#1055;&#1077;&#1088;&#1077;&#1074;&#1086;&#1076;%20&#1076;&#1077;&#1085;&#1077;&#1075;%20%20&#1076;&#1083;&#1103;%20&#1089;&#1076;&#1077;&#1083;&#1086;&#1082;%20&#1085;&#1072;%20&#1084;&#1077;&#1078;&#1076;&#1091;&#1085;&#1072;&#1088;&#1086;&#1076;%20&#1088;&#1099;&#1085;&#1082;&#1077;%20&#1086;&#1090;%2001.03.2023.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50;&#1072;&#1089;&#1090;&#1086;&#1076;&#1080;/&#1058;&#1077;&#1093;&#1082;&#1072;&#1088;&#1090;&#1072;%20%20&#1055;&#1077;&#1088;&#1077;&#1074;&#1086;&#1076;%20&#1062;&#1041;%20&#1073;&#1077;&#1079;%20&#1086;&#1087;&#1083;&#1072;&#1090;&#1099;%20&#1092;&#1077;&#1074;&#1088;&#1072;&#1083;&#1100;%202024.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50;&#1072;&#1089;&#1090;&#1086;&#1076;&#1080;/&#1058;&#1077;&#1093;&#1082;&#1072;&#1088;&#1090;&#1072;%20%20&#1042;&#1085;&#1077;&#1089;&#1077;&#1085;&#1080;&#1077;%20&#1080;&#1079;&#1084;&#1077;&#1085;%20&#1074;%20&#1088;&#1077;&#1082;&#1074;&#1080;&#1079;&#1080;&#1090;&#1099;%20&#1089;&#1076;&#1077;&#1083;&#1082;&#1080;%20&#1092;&#1077;&#1074;&#1088;&#1072;&#1083;&#1100;%202024.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50;&#1072;&#1089;&#1090;&#1086;&#1076;&#1080;/&#1058;&#1077;&#1093;&#1082;&#1072;&#1088;&#1090;&#1072;%20%20&#1047;&#1072;&#1095;&#1080;&#1089;&#1083;&#1077;&#1085;&#1080;&#1077;%20&#1076;&#1086;&#1093;&#1086;&#1076;&#1072;%20&#1092;&#1077;&#1074;&#1088;&#1072;&#1083;&#1100;%202024.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50;&#1072;&#1089;&#1090;&#1086;&#1076;&#1080;/&#1058;&#1077;&#1093;&#1082;&#1072;&#1088;&#1090;&#1072;%20&#1050;&#1086;&#1088;&#1087;.%20&#1076;&#1077;&#1081;&#1089;&#1090;&#1074;&#1080;&#1103;%20&#1092;&#1077;&#1074;&#1088;&#1072;&#1083;&#1100;%202024.xlsm"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50;&#1072;&#1089;&#1090;&#1086;&#1076;&#1080;/&#1058;&#1077;&#1093;&#1082;&#1072;&#1088;&#1090;&#1072;%20%20&#1042;&#1099;&#1076;&#1072;&#1095;&#1072;%20&#1086;&#1090;&#1095;%20&#1076;&#1086;&#1082;&#1091;&#1084;&#1077;&#1085;&#1090;&#1086;&#1074;%20&#1092;&#1077;&#1074;&#1088;&#1072;&#1083;&#1100;%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70;&#1051;/&#1058;&#1050;%20&#1087;&#1086;%20&#1079;&#1072;&#1082;&#1088;%20&#1089;&#1095;&#1077;&#1090;&#1072;_&#1092;&#1077;&#1074;2024.xlsm"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50;&#1072;&#1089;&#1090;&#1086;&#1076;&#1080;/&#1058;&#1077;&#1093;&#1082;&#1072;&#1088;&#1090;&#1072;%20%20&#1054;&#1087;&#1083;&#1072;&#1090;&#1072;%20&#1091;&#1089;&#1083;&#1091;&#1075;%20&#1086;&#1090;%2001.03.202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70;&#1051;/&#1058;&#1077;&#1093;.&#1082;&#1072;&#1088;&#1090;&#1099;_&#1082;&#1072;&#1089;&#1089;&#1086;&#1074;&#1099;&#1077;%20&#1086;&#1087;&#1077;&#1088;&#1072;&#1094;&#1080;&#1080;%20&#1086;&#1090;%20&#1092;&#1077;&#1074;202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70;&#1051;/&#1058;&#1077;&#1093;&#1082;&#1072;&#1088;&#1090;&#1072;_&#1055;&#1077;&#1088;&#1077;&#1089;&#1095;&#1077;&#1090;%20&#1080;&#1085;&#1082;&#1072;&#1089;&#1089;&#1080;&#1088;&#1091;&#1077;&#1084;&#1086;&#1081;%20&#1074;&#1099;&#1088;&#1091;&#1095;&#1082;&#1080;_&#1092;&#1077;&#1074;202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70;&#1051;/&#1058;&#1077;&#1093;.&#1082;&#1072;&#1088;&#1090;&#1099;_&#1087;&#1083;&#1072;&#1090;&#1077;&#1078;&#1080;%20&#1074;%20&#1090;&#1077;&#1085;&#1075;&#1077;_&#1092;&#1077;&#1074;202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70;&#1051;/&#1058;&#1077;&#1093;&#1082;&#1072;&#1088;&#1090;&#1072;_&#1086;&#1090;&#1079;&#1099;&#1074;%20&#1087;&#1083;&#1072;&#1090;&#1077;&#1078;&#1085;&#1099;&#1093;%20&#1087;&#1086;&#1088;&#1091;&#1095;&#1077;&#1085;&#1080;&#1081;%20&#1074;%20&#1090;&#1077;&#1085;&#1075;&#1077;_&#1092;&#1077;&#1074;2024.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70;&#1051;/&#1058;&#1077;&#1093;.&#1082;&#1072;&#1088;&#1090;&#1072;%20&#1087;&#1086;%20&#1082;2_&#1090;&#1072;&#1088;&#1080;&#1092;&#1099;_&#1092;&#1077;&#1074;2024.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70;&#1051;/&#1058;&#1077;&#1093;.&#1082;&#1072;&#1088;&#1090;&#1099;_&#1087;&#1083;&#1072;&#1090;&#1077;&#1078;&#1080;%20&#1074;%20&#1080;&#1085;.&#1074;&#1072;&#1083;&#1102;&#1090;&#1077;_&#1092;&#1077;&#1074;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PageL"/>
      <sheetName val="PrintPage"/>
      <sheetName val="Margin"/>
      <sheetName val="Аморт. Car loans"/>
      <sheetName val="CalcMargin"/>
      <sheetName val="Лист6"/>
      <sheetName val="Лист5 (2)"/>
      <sheetName val="Лист2 (2)"/>
      <sheetName val="калькулятор"/>
      <sheetName val="аннуитет"/>
      <sheetName val="дифференц"/>
      <sheetName val="праздники"/>
      <sheetName val="Лист1"/>
      <sheetName val="data"/>
    </sheetNames>
    <sheetDataSet>
      <sheetData sheetId="0"/>
      <sheetData sheetId="1"/>
      <sheetData sheetId="2"/>
      <sheetData sheetId="3"/>
      <sheetData sheetId="4"/>
      <sheetData sheetId="5"/>
      <sheetData sheetId="6"/>
      <sheetData sheetId="7"/>
      <sheetData sheetId="8">
        <row r="9">
          <cell r="B9">
            <v>0</v>
          </cell>
        </row>
        <row r="41">
          <cell r="B41">
            <v>0</v>
          </cell>
        </row>
      </sheetData>
      <sheetData sheetId="9">
        <row r="2">
          <cell r="H2">
            <v>2</v>
          </cell>
        </row>
        <row r="7">
          <cell r="H7">
            <v>2</v>
          </cell>
        </row>
      </sheetData>
      <sheetData sheetId="10"/>
      <sheetData sheetId="11"/>
      <sheetData sheetId="12"/>
      <sheetData sheetId="13">
        <row r="14">
          <cell r="G14">
            <v>84</v>
          </cell>
        </row>
        <row r="16">
          <cell r="B16">
            <v>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ыдача справок дубликатов выпис"/>
      <sheetName val="Выдача справок через ДБО"/>
      <sheetName val="СМС_уведомление"/>
      <sheetName val="E-mail уведомление"/>
      <sheetName val="Консультационные услуги"/>
    </sheetNames>
    <sheetDataSet>
      <sheetData sheetId="0">
        <row r="12">
          <cell r="F12">
            <v>1099.3819406601067</v>
          </cell>
        </row>
      </sheetData>
      <sheetData sheetId="1"/>
      <sheetData sheetId="2">
        <row r="9">
          <cell r="F9">
            <v>1096.3819406601067</v>
          </cell>
        </row>
      </sheetData>
      <sheetData sheetId="3">
        <row r="9">
          <cell r="F9">
            <v>1089.3819406601067</v>
          </cell>
        </row>
      </sheetData>
      <sheetData sheetId="4">
        <row r="10">
          <cell r="F10">
            <v>144883.12615456904</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17">
          <cell r="I17">
            <v>11445.164633909415</v>
          </cell>
        </row>
      </sheetData>
      <sheetData sheetId="1"/>
      <sheetData sheetId="2"/>
      <sheetData sheetId="3"/>
      <sheetData sheetId="4"/>
      <sheetData sheetId="5"/>
      <sheetData sheetId="6"/>
      <sheetData sheetId="7"/>
      <sheetData sheetId="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10">
          <cell r="I10">
            <v>653.62916439606397</v>
          </cell>
        </row>
      </sheetData>
      <sheetData sheetId="1"/>
      <sheetData sheetId="2"/>
      <sheetData sheetId="3"/>
      <sheetData sheetId="4"/>
      <sheetData sheetId="5"/>
      <sheetData sheetId="6"/>
      <sheetData sheetId="7"/>
      <sheetData sheetId="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нге 1"/>
      <sheetName val="тенге 2"/>
      <sheetName val="Подключение клиента к ДБО"/>
      <sheetName val="Замена ОТР устройства к ДБО"/>
      <sheetName val="сотрудники по ЕРГ"/>
      <sheetName val="рачет"/>
    </sheetNames>
    <sheetDataSet>
      <sheetData sheetId="0"/>
      <sheetData sheetId="1"/>
      <sheetData sheetId="2">
        <row r="13">
          <cell r="F13">
            <v>9542.868369351896</v>
          </cell>
        </row>
      </sheetData>
      <sheetData sheetId="3">
        <row r="11">
          <cell r="F11">
            <v>8709.3681037580209</v>
          </cell>
        </row>
      </sheetData>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10">
          <cell r="I10">
            <v>439.42359545299985</v>
          </cell>
        </row>
      </sheetData>
      <sheetData sheetId="1"/>
      <sheetData sheetId="2"/>
      <sheetData sheetId="3"/>
      <sheetData sheetId="4"/>
      <sheetData sheetId="5"/>
      <sheetData sheetId="6"/>
      <sheetData sheetId="7"/>
      <sheetData sheetId="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нге 1"/>
      <sheetName val="тенге 2"/>
      <sheetName val="Выдача справок по ВК"/>
      <sheetName val="Оформление дубликата ВК"/>
      <sheetName val="Снятие контракта с учетн.рег."/>
      <sheetName val="Принятие на ВК без УНК"/>
      <sheetName val="Учетн.рег.контракта в теч 2 дн."/>
      <sheetName val="Оформление заявл. на получ. УНК"/>
      <sheetName val="сотрудники по ЕРГ"/>
      <sheetName val="рачет"/>
    </sheetNames>
    <sheetDataSet>
      <sheetData sheetId="0"/>
      <sheetData sheetId="1"/>
      <sheetData sheetId="2">
        <row r="11">
          <cell r="F11">
            <v>884.1486780529317</v>
          </cell>
        </row>
      </sheetData>
      <sheetData sheetId="3">
        <row r="11">
          <cell r="F11">
            <v>884.1486780529317</v>
          </cell>
        </row>
      </sheetData>
      <sheetData sheetId="4">
        <row r="8">
          <cell r="F8">
            <v>730.65983631481481</v>
          </cell>
        </row>
      </sheetData>
      <sheetData sheetId="5">
        <row r="9">
          <cell r="F9">
            <v>1463.0817563128605</v>
          </cell>
        </row>
      </sheetData>
      <sheetData sheetId="6">
        <row r="8">
          <cell r="F8">
            <v>2055.5390019392512</v>
          </cell>
        </row>
      </sheetData>
      <sheetData sheetId="7">
        <row r="9">
          <cell r="F9">
            <v>2010.6493168675595</v>
          </cell>
        </row>
      </sheetData>
      <sheetData sheetId="8"/>
      <sheetData sheetId="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10">
          <cell r="I10">
            <v>5685</v>
          </cell>
        </row>
      </sheetData>
      <sheetData sheetId="1"/>
      <sheetData sheetId="2"/>
      <sheetData sheetId="3"/>
      <sheetData sheetId="4"/>
      <sheetData sheetId="5"/>
      <sheetData sheetId="6"/>
      <sheetData sheetId="7"/>
      <sheetData sheetId="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8">
          <cell r="I8">
            <v>1016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8">
          <cell r="I8">
            <v>762</v>
          </cell>
        </row>
      </sheetData>
      <sheetData sheetId="1"/>
      <sheetData sheetId="2"/>
      <sheetData sheetId="3"/>
      <sheetData sheetId="4"/>
      <sheetData sheetId="5"/>
      <sheetData sheetId="6"/>
      <sheetData sheetId="7"/>
      <sheetData sheetId="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14">
          <cell r="I14">
            <v>2719.5</v>
          </cell>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крытие Алматы и Астана"/>
      <sheetName val="Открытие Регионы"/>
    </sheetNames>
    <sheetDataSet>
      <sheetData sheetId="0">
        <row r="7">
          <cell r="F7">
            <v>1072.6240666915921</v>
          </cell>
        </row>
      </sheetData>
      <sheetData sheetId="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14">
          <cell r="I14">
            <v>2928</v>
          </cell>
        </row>
      </sheetData>
      <sheetData sheetId="1"/>
      <sheetData sheetId="2"/>
      <sheetData sheetId="3"/>
      <sheetData sheetId="4"/>
      <sheetData sheetId="5"/>
      <sheetData sheetId="6"/>
      <sheetData sheetId="7"/>
      <sheetData sheetId="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чет активов"/>
    </sheetNames>
    <sheetDataSet>
      <sheetData sheetId="0">
        <row r="3">
          <cell r="E3">
            <v>1040</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10">
          <cell r="I10">
            <v>5691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9">
          <cell r="I9">
            <v>2691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11">
          <cell r="I11">
            <v>4505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12">
          <cell r="I12">
            <v>3404</v>
          </cell>
        </row>
      </sheetData>
      <sheetData sheetId="1"/>
      <sheetData sheetId="2"/>
      <sheetData sheetId="3"/>
      <sheetData sheetId="4"/>
      <sheetData sheetId="5"/>
      <sheetData sheetId="6"/>
      <sheetData sheetId="7"/>
      <sheetData sheetId="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10">
          <cell r="I10">
            <v>2514</v>
          </cell>
        </row>
      </sheetData>
      <sheetData sheetId="1"/>
      <sheetData sheetId="2"/>
      <sheetData sheetId="3"/>
      <sheetData sheetId="4"/>
      <sheetData sheetId="5"/>
      <sheetData sheetId="6"/>
      <sheetData sheetId="7"/>
      <sheetData sheetId="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10">
          <cell r="I10">
            <v>5075</v>
          </cell>
        </row>
      </sheetData>
      <sheetData sheetId="1"/>
      <sheetData sheetId="2"/>
      <sheetData sheetId="3"/>
      <sheetData sheetId="4"/>
      <sheetData sheetId="5"/>
      <sheetData sheetId="6"/>
      <sheetData sheetId="7"/>
      <sheetData sheetId="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11">
          <cell r="I11">
            <v>1836</v>
          </cell>
        </row>
      </sheetData>
      <sheetData sheetId="1"/>
      <sheetData sheetId="2"/>
      <sheetData sheetId="3"/>
      <sheetData sheetId="4"/>
      <sheetData sheetId="5"/>
      <sheetData sheetId="6"/>
      <sheetData sheetId="7"/>
      <sheetData sheetId="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8">
          <cell r="I8">
            <v>404</v>
          </cell>
        </row>
      </sheetData>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sheetData sheetId="1"/>
      <sheetData sheetId="2"/>
      <sheetData sheetId="3"/>
      <sheetData sheetId="4"/>
      <sheetData sheetId="5"/>
      <sheetData sheetId="6"/>
      <sheetData sheetId="7"/>
      <sheetData sheetId="8"/>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9">
          <cell r="I9">
            <v>2705</v>
          </cell>
        </row>
      </sheetData>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ыдача наличных в тенге"/>
      <sheetName val="Прием-пересчет наличных в тенге"/>
      <sheetName val="Выдача наличных в ин.вал"/>
      <sheetName val="Прием-пересчет налич.в ин.валют"/>
      <sheetName val="Укрупнение-размен купюр монет"/>
      <sheetName val="Проверка банкнот"/>
      <sheetName val="Выдача чековой книжки"/>
      <sheetName val="Лист1"/>
    </sheetNames>
    <sheetDataSet>
      <sheetData sheetId="0">
        <row r="8">
          <cell r="F8">
            <v>2826.7720359561013</v>
          </cell>
        </row>
      </sheetData>
      <sheetData sheetId="1">
        <row r="8">
          <cell r="F8">
            <v>2318.3937969813846</v>
          </cell>
        </row>
      </sheetData>
      <sheetData sheetId="2">
        <row r="9">
          <cell r="F9">
            <v>3120.7980541652578</v>
          </cell>
        </row>
      </sheetData>
      <sheetData sheetId="3">
        <row r="9">
          <cell r="F9">
            <v>2685.0452779012153</v>
          </cell>
        </row>
      </sheetData>
      <sheetData sheetId="4">
        <row r="6">
          <cell r="F6">
            <v>439.76409015764023</v>
          </cell>
        </row>
      </sheetData>
      <sheetData sheetId="5"/>
      <sheetData sheetId="6">
        <row r="9">
          <cell r="F9">
            <v>3464.7519058579946</v>
          </cell>
        </row>
      </sheetData>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ересчет инкассируемой выручки"/>
    </sheetNames>
    <sheetDataSet>
      <sheetData sheetId="0">
        <row r="22">
          <cell r="G22">
            <v>1544.8086439317083</v>
          </cell>
        </row>
        <row r="23">
          <cell r="G23">
            <v>3089.617287863417</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нге 1"/>
      <sheetName val="тенге 2"/>
      <sheetName val="Внутрибанк в тенге ДБО"/>
      <sheetName val="Внутрибанк в тенге бум"/>
      <sheetName val="Внешние в тенге ДБО"/>
      <sheetName val="Внешние ДБО свыше 200 млн."/>
      <sheetName val="Внешние в тенге бум"/>
      <sheetName val="Внешние бум свыше 200 млн."/>
      <sheetName val="Стоимость услуги НПКК"/>
      <sheetName val="сотрудники по ЕРГ"/>
      <sheetName val="рачет"/>
    </sheetNames>
    <sheetDataSet>
      <sheetData sheetId="0"/>
      <sheetData sheetId="1"/>
      <sheetData sheetId="2">
        <row r="10">
          <cell r="F10">
            <v>91.703054908461013</v>
          </cell>
        </row>
      </sheetData>
      <sheetData sheetId="3">
        <row r="10">
          <cell r="F10">
            <v>309.57944304048232</v>
          </cell>
        </row>
      </sheetData>
      <sheetData sheetId="4">
        <row r="11">
          <cell r="F11">
            <v>181.92146700946182</v>
          </cell>
        </row>
        <row r="12">
          <cell r="F12">
            <v>210.42146700946182</v>
          </cell>
        </row>
        <row r="13">
          <cell r="F13">
            <v>238.92146700946182</v>
          </cell>
        </row>
      </sheetData>
      <sheetData sheetId="5"/>
      <sheetData sheetId="6">
        <row r="11">
          <cell r="F11">
            <v>545.04878056283064</v>
          </cell>
        </row>
        <row r="12">
          <cell r="F12">
            <v>573.54878056283064</v>
          </cell>
        </row>
        <row r="13">
          <cell r="F13">
            <v>602.04878056283064</v>
          </cell>
        </row>
      </sheetData>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зыв платежных поручений в нац"/>
      <sheetName val="VARIABLES"/>
      <sheetName val="Структура для макросов"/>
      <sheetName val="Структура (2)"/>
      <sheetName val="Структура"/>
      <sheetName val="Свод структуры"/>
    </sheetNames>
    <sheetDataSet>
      <sheetData sheetId="0">
        <row r="10">
          <cell r="I10">
            <v>883.57571050460581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ехкарта"/>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sheetData sheetId="1">
        <row r="12">
          <cell r="I12">
            <v>537.76069340365325</v>
          </cell>
        </row>
      </sheetData>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нутрибанк.ДБО в ин.вал"/>
      <sheetName val="Внеш.ДБО ин.вал.1"/>
      <sheetName val="Внеш.ДБО ин.вал.2"/>
      <sheetName val="Внеш.ДБО руб.1"/>
      <sheetName val="Внеш.ДБО руб.2"/>
      <sheetName val="Внутрибанк.Бумага в ин.вал"/>
      <sheetName val="Внеш.Бумага ин.вал.1"/>
      <sheetName val="Внеш.Бумага ин.вал.2"/>
      <sheetName val="Внеш.Бумага руб.1"/>
      <sheetName val="Внеш.Бумага руб.2"/>
      <sheetName val="Изм. и доп. в перевод"/>
      <sheetName val="рачет"/>
    </sheetNames>
    <sheetDataSet>
      <sheetData sheetId="0">
        <row r="8">
          <cell r="F8">
            <v>1286.223773630199</v>
          </cell>
        </row>
      </sheetData>
      <sheetData sheetId="1"/>
      <sheetData sheetId="2"/>
      <sheetData sheetId="3"/>
      <sheetData sheetId="4"/>
      <sheetData sheetId="5">
        <row r="8">
          <cell r="F8">
            <v>2012.4784007369367</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tabColor theme="3" tint="0.59999389629810485"/>
  </sheetPr>
  <dimension ref="B2:F23"/>
  <sheetViews>
    <sheetView workbookViewId="0">
      <selection activeCell="B32" sqref="B32"/>
    </sheetView>
  </sheetViews>
  <sheetFormatPr defaultRowHeight="15" x14ac:dyDescent="0.2"/>
  <cols>
    <col min="2" max="2" width="92.33203125" customWidth="1"/>
    <col min="6" max="6" width="20.5546875" customWidth="1"/>
  </cols>
  <sheetData>
    <row r="2" spans="2:6" x14ac:dyDescent="0.2">
      <c r="B2" s="5" t="s">
        <v>340</v>
      </c>
    </row>
    <row r="3" spans="2:6" ht="45" x14ac:dyDescent="0.2">
      <c r="B3" s="6" t="s">
        <v>341</v>
      </c>
    </row>
    <row r="4" spans="2:6" ht="30" x14ac:dyDescent="0.2">
      <c r="B4" s="6" t="s">
        <v>342</v>
      </c>
    </row>
    <row r="5" spans="2:6" ht="15.75" thickBot="1" x14ac:dyDescent="0.25">
      <c r="F5" s="7" t="s">
        <v>343</v>
      </c>
    </row>
    <row r="6" spans="2:6" ht="15.75" thickBot="1" x14ac:dyDescent="0.25">
      <c r="B6" s="8" t="s">
        <v>344</v>
      </c>
      <c r="C6" s="9" t="s">
        <v>345</v>
      </c>
      <c r="D6" s="9" t="s">
        <v>346</v>
      </c>
      <c r="E6" s="9" t="s">
        <v>347</v>
      </c>
      <c r="F6" s="9" t="s">
        <v>348</v>
      </c>
    </row>
    <row r="7" spans="2:6" ht="15.75" thickBot="1" x14ac:dyDescent="0.25">
      <c r="B7" s="10" t="s">
        <v>349</v>
      </c>
      <c r="C7" s="11">
        <v>2449</v>
      </c>
      <c r="D7" s="12" t="s">
        <v>350</v>
      </c>
      <c r="E7" s="12">
        <v>423</v>
      </c>
      <c r="F7" s="12">
        <v>123</v>
      </c>
    </row>
    <row r="8" spans="2:6" ht="15.75" thickBot="1" x14ac:dyDescent="0.25">
      <c r="B8" s="10" t="s">
        <v>351</v>
      </c>
      <c r="C8" s="11">
        <v>1233</v>
      </c>
      <c r="D8" s="11">
        <v>1191</v>
      </c>
      <c r="E8" s="12">
        <v>38</v>
      </c>
      <c r="F8" s="12">
        <v>4</v>
      </c>
    </row>
    <row r="9" spans="2:6" ht="15.75" thickBot="1" x14ac:dyDescent="0.25">
      <c r="B9" s="10" t="s">
        <v>352</v>
      </c>
      <c r="C9" s="12">
        <v>131</v>
      </c>
      <c r="D9" s="12">
        <v>28</v>
      </c>
      <c r="E9" s="12">
        <v>83</v>
      </c>
      <c r="F9" s="12">
        <v>20</v>
      </c>
    </row>
    <row r="10" spans="2:6" ht="15.75" thickBot="1" x14ac:dyDescent="0.25">
      <c r="B10" s="10" t="s">
        <v>353</v>
      </c>
      <c r="C10" s="12">
        <v>96</v>
      </c>
      <c r="D10" s="12">
        <v>45</v>
      </c>
      <c r="E10" s="12">
        <v>45</v>
      </c>
      <c r="F10" s="12">
        <v>6</v>
      </c>
    </row>
    <row r="11" spans="2:6" x14ac:dyDescent="0.2">
      <c r="B11" s="6"/>
    </row>
    <row r="12" spans="2:6" x14ac:dyDescent="0.2">
      <c r="B12" s="6" t="s">
        <v>354</v>
      </c>
    </row>
    <row r="13" spans="2:6" x14ac:dyDescent="0.2">
      <c r="B13" s="6" t="s">
        <v>355</v>
      </c>
    </row>
    <row r="14" spans="2:6" x14ac:dyDescent="0.2">
      <c r="B14" s="6" t="s">
        <v>356</v>
      </c>
    </row>
    <row r="15" spans="2:6" ht="30" x14ac:dyDescent="0.2">
      <c r="B15" s="6" t="s">
        <v>357</v>
      </c>
    </row>
    <row r="16" spans="2:6" x14ac:dyDescent="0.2">
      <c r="B16" s="6" t="s">
        <v>358</v>
      </c>
    </row>
    <row r="17" spans="2:2" x14ac:dyDescent="0.2">
      <c r="B17" s="6" t="s">
        <v>359</v>
      </c>
    </row>
    <row r="18" spans="2:2" x14ac:dyDescent="0.2">
      <c r="B18" s="13" t="s">
        <v>360</v>
      </c>
    </row>
    <row r="19" spans="2:2" x14ac:dyDescent="0.2">
      <c r="B19" s="6"/>
    </row>
    <row r="20" spans="2:2" ht="30" x14ac:dyDescent="0.2">
      <c r="B20" s="6" t="s">
        <v>361</v>
      </c>
    </row>
    <row r="21" spans="2:2" x14ac:dyDescent="0.2">
      <c r="B21" s="6" t="s">
        <v>362</v>
      </c>
    </row>
    <row r="22" spans="2:2" x14ac:dyDescent="0.2">
      <c r="B22" s="6" t="s">
        <v>363</v>
      </c>
    </row>
    <row r="23" spans="2:2" ht="30" x14ac:dyDescent="0.2">
      <c r="B23" s="6" t="s">
        <v>364</v>
      </c>
    </row>
  </sheetData>
  <pageMargins left="0.7" right="0.7" top="0.75" bottom="0.75" header="0.3" footer="0.3"/>
  <pageSetup paperSize="9" orientation="portrait" r:id="rId1"/>
  <headerFooter>
    <oddHeader>&amp;L&amp;"Calibri"&amp;10&amp;K000000ВНУТРЕННЯЯ ИНФОРМАЦИЯ&amp;1#_x000D_&amp;"Calibri"&amp;11&amp;K000000&amp;"times new roman"&amp;10&amp;KB3B3B3&amp;BВНУТРЕННЯЯ ИНФОРМАЦИЯ</oddHeader>
    <oddFooter>&amp;L&amp;"times new roman"&amp;10&amp;KB3B3B3&amp;BВНУТРЕННЯЯ ИНФОРМАЦИЯ</oddFooter>
    <evenHeader>&amp;L&amp;"times new roman"&amp;10&amp;KB3B3B3&amp;BВНУТРЕННЯЯ ИНФОРМАЦИЯ</evenHeader>
    <evenFooter>&amp;L&amp;"times new roman"&amp;10&amp;KB3B3B3&amp;BВНУТРЕННЯЯ ИНФОРМАЦИЯ</evenFooter>
    <firstHeader>&amp;L&amp;"times new roman"&amp;10&amp;KB3B3B3&amp;BВНУТРЕННЯЯ ИНФОРМАЦИЯ</firstHeader>
    <firstFooter>&amp;L&amp;"times new roman"&amp;10&amp;KB3B3B3&amp;BВНУТРЕННЯЯ ИНФОРМАЦИЯ</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DBC07-13AD-4E67-A6BE-CBFD60E00167}">
  <sheetPr>
    <tabColor theme="5" tint="0.59999389629810485"/>
  </sheetPr>
  <dimension ref="A2:R92"/>
  <sheetViews>
    <sheetView view="pageBreakPreview" topLeftCell="A10" zoomScale="70" zoomScaleNormal="55" zoomScaleSheetLayoutView="70" workbookViewId="0">
      <selection activeCell="A5" sqref="A5:B7"/>
    </sheetView>
  </sheetViews>
  <sheetFormatPr defaultColWidth="8.88671875" defaultRowHeight="15.75" x14ac:dyDescent="0.2"/>
  <cols>
    <col min="1" max="1" width="5.109375" style="751" customWidth="1"/>
    <col min="2" max="2" width="76.88671875" style="29" customWidth="1"/>
    <col min="3" max="3" width="29.5546875" style="29" customWidth="1"/>
    <col min="4" max="4" width="29.109375" style="538" customWidth="1"/>
    <col min="5" max="5" width="28.6640625" style="538" customWidth="1"/>
    <col min="6" max="6" width="27" style="538" customWidth="1"/>
    <col min="7" max="7" width="27.109375" style="538" customWidth="1"/>
    <col min="8" max="8" width="27.77734375" style="538" customWidth="1"/>
    <col min="9" max="9" width="28.109375" style="538" customWidth="1"/>
    <col min="10" max="10" width="28.5546875" style="538" customWidth="1"/>
    <col min="11" max="11" width="28.21875" style="538" customWidth="1"/>
    <col min="12" max="12" width="28.109375" style="538" customWidth="1"/>
    <col min="13" max="13" width="29.88671875" style="538" customWidth="1"/>
    <col min="14" max="14" width="28.5546875" style="538" customWidth="1"/>
    <col min="15" max="16" width="29" style="538" customWidth="1"/>
    <col min="17" max="17" width="29.5546875" style="538" customWidth="1"/>
    <col min="18" max="18" width="1.5546875" style="25" customWidth="1"/>
    <col min="19" max="16384" width="8.88671875" style="25"/>
  </cols>
  <sheetData>
    <row r="2" spans="1:18" ht="27.6" customHeight="1" x14ac:dyDescent="0.2">
      <c r="A2" s="524" t="s">
        <v>2510</v>
      </c>
      <c r="B2" s="524"/>
      <c r="C2" s="524"/>
      <c r="D2" s="524"/>
      <c r="E2" s="524"/>
      <c r="F2" s="524"/>
      <c r="G2" s="524"/>
      <c r="H2" s="524"/>
      <c r="I2" s="524"/>
      <c r="J2" s="524"/>
      <c r="K2" s="524"/>
      <c r="L2" s="524"/>
      <c r="M2" s="524"/>
      <c r="N2" s="524"/>
      <c r="O2" s="524"/>
      <c r="P2" s="524"/>
      <c r="Q2" s="524"/>
    </row>
    <row r="3" spans="1:18" ht="18" customHeight="1" x14ac:dyDescent="0.2">
      <c r="B3" s="527"/>
      <c r="C3" s="527"/>
      <c r="D3" s="529"/>
      <c r="E3" s="529"/>
      <c r="F3" s="529"/>
      <c r="G3" s="529"/>
      <c r="H3" s="529"/>
      <c r="I3" s="529"/>
      <c r="J3" s="529"/>
      <c r="K3" s="529"/>
      <c r="L3" s="529"/>
      <c r="M3" s="529"/>
      <c r="N3" s="529"/>
      <c r="O3" s="529"/>
      <c r="P3" s="529"/>
      <c r="Q3" s="529"/>
    </row>
    <row r="4" spans="1:18" ht="18" customHeight="1" x14ac:dyDescent="0.2">
      <c r="A4" s="777" t="s">
        <v>270</v>
      </c>
      <c r="B4" s="777" t="s">
        <v>208</v>
      </c>
      <c r="C4" s="939" t="s">
        <v>2452</v>
      </c>
      <c r="D4" s="940"/>
      <c r="E4" s="940"/>
      <c r="F4" s="940"/>
      <c r="G4" s="940"/>
      <c r="H4" s="544"/>
      <c r="I4" s="544"/>
      <c r="J4" s="544"/>
      <c r="K4" s="544"/>
      <c r="L4" s="544"/>
      <c r="M4" s="544"/>
      <c r="N4" s="544"/>
      <c r="O4" s="544"/>
      <c r="P4" s="544"/>
      <c r="Q4" s="545"/>
    </row>
    <row r="5" spans="1:18" ht="17.25" customHeight="1" x14ac:dyDescent="0.2">
      <c r="A5" s="941" t="s">
        <v>2511</v>
      </c>
      <c r="B5" s="942"/>
      <c r="C5" s="947" t="s">
        <v>222</v>
      </c>
      <c r="D5" s="886" t="s">
        <v>2512</v>
      </c>
      <c r="E5" s="886" t="s">
        <v>254</v>
      </c>
      <c r="F5" s="936" t="s">
        <v>2513</v>
      </c>
      <c r="G5" s="937"/>
      <c r="H5" s="936" t="s">
        <v>2513</v>
      </c>
      <c r="I5" s="937"/>
      <c r="J5" s="936" t="s">
        <v>2513</v>
      </c>
      <c r="K5" s="937"/>
      <c r="L5" s="936" t="s">
        <v>2513</v>
      </c>
      <c r="M5" s="937"/>
      <c r="N5" s="936" t="s">
        <v>2514</v>
      </c>
      <c r="O5" s="938"/>
      <c r="P5" s="938"/>
      <c r="Q5" s="937"/>
    </row>
    <row r="6" spans="1:18" ht="36.6" customHeight="1" x14ac:dyDescent="0.2">
      <c r="A6" s="943"/>
      <c r="B6" s="944"/>
      <c r="C6" s="947"/>
      <c r="D6" s="886"/>
      <c r="E6" s="886"/>
      <c r="F6" s="894" t="s">
        <v>116</v>
      </c>
      <c r="G6" s="895"/>
      <c r="H6" s="893" t="s">
        <v>1882</v>
      </c>
      <c r="I6" s="895"/>
      <c r="J6" s="893" t="s">
        <v>117</v>
      </c>
      <c r="K6" s="895"/>
      <c r="L6" s="893" t="s">
        <v>2515</v>
      </c>
      <c r="M6" s="895"/>
      <c r="N6" s="790" t="s">
        <v>2516</v>
      </c>
      <c r="O6" s="790" t="s">
        <v>2517</v>
      </c>
      <c r="P6" s="790" t="s">
        <v>2518</v>
      </c>
      <c r="Q6" s="790" t="s">
        <v>2519</v>
      </c>
    </row>
    <row r="7" spans="1:18" ht="72.75" customHeight="1" x14ac:dyDescent="0.2">
      <c r="A7" s="945"/>
      <c r="B7" s="946"/>
      <c r="C7" s="770" t="s">
        <v>2520</v>
      </c>
      <c r="D7" s="546" t="s">
        <v>2521</v>
      </c>
      <c r="E7" s="546" t="s">
        <v>2522</v>
      </c>
      <c r="F7" s="790" t="s">
        <v>62</v>
      </c>
      <c r="G7" s="790" t="s">
        <v>2523</v>
      </c>
      <c r="H7" s="790" t="s">
        <v>62</v>
      </c>
      <c r="I7" s="790" t="s">
        <v>2524</v>
      </c>
      <c r="J7" s="790" t="s">
        <v>62</v>
      </c>
      <c r="K7" s="790" t="s">
        <v>2525</v>
      </c>
      <c r="L7" s="790" t="s">
        <v>62</v>
      </c>
      <c r="M7" s="790" t="s">
        <v>2525</v>
      </c>
      <c r="N7" s="790" t="s">
        <v>2526</v>
      </c>
      <c r="O7" s="790" t="s">
        <v>2527</v>
      </c>
      <c r="P7" s="790" t="s">
        <v>2528</v>
      </c>
      <c r="Q7" s="790" t="s">
        <v>2528</v>
      </c>
    </row>
    <row r="8" spans="1:18" ht="22.9" customHeight="1" x14ac:dyDescent="0.2">
      <c r="A8" s="531" t="s">
        <v>566</v>
      </c>
      <c r="B8" s="532" t="s">
        <v>2360</v>
      </c>
      <c r="C8" s="532"/>
      <c r="D8" s="547"/>
      <c r="E8" s="547"/>
      <c r="F8" s="758"/>
      <c r="G8" s="758"/>
      <c r="H8" s="758"/>
      <c r="I8" s="758"/>
      <c r="J8" s="758"/>
      <c r="K8" s="758"/>
      <c r="L8" s="758"/>
      <c r="M8" s="758"/>
      <c r="N8" s="758"/>
      <c r="O8" s="758"/>
      <c r="P8" s="758"/>
      <c r="Q8" s="758"/>
      <c r="R8" s="527"/>
    </row>
    <row r="9" spans="1:18" ht="22.9" customHeight="1" x14ac:dyDescent="0.2">
      <c r="A9" s="313" t="s">
        <v>567</v>
      </c>
      <c r="B9" s="448" t="s">
        <v>2529</v>
      </c>
      <c r="C9" s="431"/>
      <c r="D9" s="761"/>
      <c r="E9" s="763"/>
      <c r="F9" s="759"/>
      <c r="G9" s="759"/>
      <c r="H9" s="759"/>
      <c r="I9" s="759"/>
      <c r="J9" s="759"/>
      <c r="K9" s="759"/>
      <c r="L9" s="759"/>
      <c r="M9" s="759"/>
      <c r="N9" s="759"/>
      <c r="O9" s="759"/>
      <c r="P9" s="759"/>
      <c r="Q9" s="759"/>
    </row>
    <row r="10" spans="1:18" ht="22.9" customHeight="1" x14ac:dyDescent="0.2">
      <c r="A10" s="310" t="s">
        <v>597</v>
      </c>
      <c r="B10" s="448" t="s">
        <v>2530</v>
      </c>
      <c r="C10" s="753"/>
      <c r="D10" s="763"/>
      <c r="E10" s="763"/>
      <c r="F10" s="663"/>
      <c r="G10" s="663"/>
      <c r="H10" s="663"/>
      <c r="I10" s="663"/>
      <c r="J10" s="663"/>
      <c r="K10" s="663"/>
      <c r="L10" s="663"/>
      <c r="M10" s="663"/>
      <c r="N10" s="663"/>
      <c r="O10" s="663"/>
      <c r="P10" s="663"/>
      <c r="Q10" s="663"/>
    </row>
    <row r="11" spans="1:18" ht="107.25" customHeight="1" x14ac:dyDescent="0.2">
      <c r="A11" s="310"/>
      <c r="B11" s="507" t="s">
        <v>2531</v>
      </c>
      <c r="C11" s="931" t="s">
        <v>2532</v>
      </c>
      <c r="D11" s="763" t="s">
        <v>2533</v>
      </c>
      <c r="E11" s="934" t="s">
        <v>2534</v>
      </c>
      <c r="F11" s="753" t="s">
        <v>2535</v>
      </c>
      <c r="G11" s="753" t="s">
        <v>2535</v>
      </c>
      <c r="H11" s="753" t="s">
        <v>2535</v>
      </c>
      <c r="I11" s="753" t="s">
        <v>2535</v>
      </c>
      <c r="J11" s="931" t="s">
        <v>2536</v>
      </c>
      <c r="K11" s="753" t="s">
        <v>2535</v>
      </c>
      <c r="L11" s="753" t="s">
        <v>2535</v>
      </c>
      <c r="M11" s="753" t="s">
        <v>2535</v>
      </c>
      <c r="N11" s="753" t="s">
        <v>58</v>
      </c>
      <c r="O11" s="753" t="s">
        <v>58</v>
      </c>
      <c r="P11" s="753" t="s">
        <v>58</v>
      </c>
      <c r="Q11" s="753" t="s">
        <v>58</v>
      </c>
    </row>
    <row r="12" spans="1:18" ht="46.9" customHeight="1" x14ac:dyDescent="0.2">
      <c r="A12" s="310"/>
      <c r="B12" s="507" t="s">
        <v>2537</v>
      </c>
      <c r="C12" s="932"/>
      <c r="D12" s="763" t="s">
        <v>2538</v>
      </c>
      <c r="E12" s="935"/>
      <c r="F12" s="753" t="s">
        <v>2539</v>
      </c>
      <c r="G12" s="753" t="s">
        <v>2539</v>
      </c>
      <c r="H12" s="753" t="s">
        <v>2540</v>
      </c>
      <c r="I12" s="753" t="s">
        <v>2540</v>
      </c>
      <c r="J12" s="932"/>
      <c r="K12" s="753" t="s">
        <v>2541</v>
      </c>
      <c r="L12" s="753" t="s">
        <v>2539</v>
      </c>
      <c r="M12" s="753" t="s">
        <v>2539</v>
      </c>
      <c r="N12" s="753" t="s">
        <v>58</v>
      </c>
      <c r="O12" s="753" t="s">
        <v>58</v>
      </c>
      <c r="P12" s="753" t="s">
        <v>58</v>
      </c>
      <c r="Q12" s="753" t="s">
        <v>58</v>
      </c>
    </row>
    <row r="13" spans="1:18" ht="36" customHeight="1" x14ac:dyDescent="0.2">
      <c r="A13" s="310" t="s">
        <v>624</v>
      </c>
      <c r="B13" s="448" t="s">
        <v>2542</v>
      </c>
      <c r="C13" s="753"/>
      <c r="D13" s="763"/>
      <c r="E13" s="763"/>
      <c r="F13" s="753"/>
      <c r="G13" s="753"/>
      <c r="H13" s="753"/>
      <c r="I13" s="753"/>
      <c r="J13" s="753"/>
      <c r="K13" s="753"/>
      <c r="L13" s="753"/>
      <c r="M13" s="753"/>
      <c r="N13" s="753"/>
      <c r="O13" s="753"/>
      <c r="P13" s="753"/>
      <c r="Q13" s="753"/>
    </row>
    <row r="14" spans="1:18" ht="22.9" customHeight="1" x14ac:dyDescent="0.2">
      <c r="A14" s="310"/>
      <c r="B14" s="507" t="s">
        <v>2543</v>
      </c>
      <c r="C14" s="753" t="s">
        <v>58</v>
      </c>
      <c r="D14" s="934" t="s">
        <v>2544</v>
      </c>
      <c r="E14" s="763" t="s">
        <v>58</v>
      </c>
      <c r="F14" s="931" t="s">
        <v>2545</v>
      </c>
      <c r="G14" s="931" t="s">
        <v>2544</v>
      </c>
      <c r="H14" s="931" t="s">
        <v>2545</v>
      </c>
      <c r="I14" s="931" t="s">
        <v>2544</v>
      </c>
      <c r="J14" s="931" t="s">
        <v>2545</v>
      </c>
      <c r="K14" s="931" t="s">
        <v>2544</v>
      </c>
      <c r="L14" s="931" t="s">
        <v>2545</v>
      </c>
      <c r="M14" s="931" t="s">
        <v>2544</v>
      </c>
      <c r="N14" s="753" t="s">
        <v>42</v>
      </c>
      <c r="O14" s="753" t="s">
        <v>41</v>
      </c>
      <c r="P14" s="753" t="s">
        <v>36</v>
      </c>
      <c r="Q14" s="753" t="s">
        <v>59</v>
      </c>
    </row>
    <row r="15" spans="1:18" ht="38.450000000000003" customHeight="1" x14ac:dyDescent="0.2">
      <c r="A15" s="310"/>
      <c r="B15" s="507" t="s">
        <v>2546</v>
      </c>
      <c r="C15" s="753" t="s">
        <v>58</v>
      </c>
      <c r="D15" s="935"/>
      <c r="E15" s="763" t="s">
        <v>58</v>
      </c>
      <c r="F15" s="932"/>
      <c r="G15" s="932"/>
      <c r="H15" s="932"/>
      <c r="I15" s="932"/>
      <c r="J15" s="932"/>
      <c r="K15" s="932"/>
      <c r="L15" s="932"/>
      <c r="M15" s="932"/>
      <c r="N15" s="753" t="s">
        <v>42</v>
      </c>
      <c r="O15" s="753" t="s">
        <v>41</v>
      </c>
      <c r="P15" s="753" t="s">
        <v>36</v>
      </c>
      <c r="Q15" s="753" t="s">
        <v>59</v>
      </c>
    </row>
    <row r="16" spans="1:18" ht="32.450000000000003" customHeight="1" x14ac:dyDescent="0.2">
      <c r="A16" s="310"/>
      <c r="B16" s="82" t="s">
        <v>2547</v>
      </c>
      <c r="C16" s="753" t="s">
        <v>2548</v>
      </c>
      <c r="D16" s="763" t="s">
        <v>58</v>
      </c>
      <c r="E16" s="763" t="s">
        <v>58</v>
      </c>
      <c r="F16" s="753" t="s">
        <v>58</v>
      </c>
      <c r="G16" s="753" t="s">
        <v>58</v>
      </c>
      <c r="H16" s="753" t="s">
        <v>58</v>
      </c>
      <c r="I16" s="753" t="s">
        <v>58</v>
      </c>
      <c r="J16" s="753" t="s">
        <v>58</v>
      </c>
      <c r="K16" s="753" t="s">
        <v>58</v>
      </c>
      <c r="L16" s="753" t="s">
        <v>58</v>
      </c>
      <c r="M16" s="753" t="s">
        <v>58</v>
      </c>
      <c r="N16" s="753" t="s">
        <v>58</v>
      </c>
      <c r="O16" s="753" t="s">
        <v>58</v>
      </c>
      <c r="P16" s="753" t="s">
        <v>58</v>
      </c>
      <c r="Q16" s="753" t="s">
        <v>58</v>
      </c>
    </row>
    <row r="17" spans="1:17" ht="38.450000000000003" customHeight="1" x14ac:dyDescent="0.2">
      <c r="A17" s="310"/>
      <c r="B17" s="448" t="s">
        <v>2549</v>
      </c>
      <c r="C17" s="753" t="s">
        <v>2550</v>
      </c>
      <c r="D17" s="753" t="s">
        <v>2550</v>
      </c>
      <c r="E17" s="753" t="s">
        <v>2550</v>
      </c>
      <c r="F17" s="753" t="s">
        <v>2550</v>
      </c>
      <c r="G17" s="753" t="s">
        <v>2550</v>
      </c>
      <c r="H17" s="753" t="s">
        <v>2550</v>
      </c>
      <c r="I17" s="753" t="s">
        <v>2550</v>
      </c>
      <c r="J17" s="753" t="s">
        <v>2550</v>
      </c>
      <c r="K17" s="753" t="s">
        <v>2550</v>
      </c>
      <c r="L17" s="753" t="s">
        <v>2550</v>
      </c>
      <c r="M17" s="753" t="s">
        <v>2550</v>
      </c>
      <c r="N17" s="508" t="s">
        <v>12</v>
      </c>
      <c r="O17" s="508" t="s">
        <v>12</v>
      </c>
      <c r="P17" s="508" t="s">
        <v>12</v>
      </c>
      <c r="Q17" s="508" t="s">
        <v>12</v>
      </c>
    </row>
    <row r="18" spans="1:17" ht="32.450000000000003" customHeight="1" x14ac:dyDescent="0.2">
      <c r="A18" s="310" t="s">
        <v>1093</v>
      </c>
      <c r="B18" s="507" t="s">
        <v>2909</v>
      </c>
      <c r="C18" s="753"/>
      <c r="D18" s="763"/>
      <c r="E18" s="763"/>
      <c r="F18" s="663"/>
      <c r="G18" s="663"/>
      <c r="H18" s="663"/>
      <c r="I18" s="663"/>
      <c r="J18" s="663"/>
      <c r="K18" s="663"/>
      <c r="L18" s="663"/>
      <c r="M18" s="663"/>
      <c r="N18" s="663"/>
      <c r="O18" s="663"/>
      <c r="P18" s="663"/>
      <c r="Q18" s="663"/>
    </row>
    <row r="19" spans="1:17" ht="32.450000000000003" customHeight="1" x14ac:dyDescent="0.2">
      <c r="A19" s="310"/>
      <c r="B19" s="507" t="s">
        <v>2365</v>
      </c>
      <c r="C19" s="508" t="s">
        <v>12</v>
      </c>
      <c r="D19" s="763" t="s">
        <v>12</v>
      </c>
      <c r="E19" s="763" t="s">
        <v>12</v>
      </c>
      <c r="F19" s="663" t="s">
        <v>12</v>
      </c>
      <c r="G19" s="663" t="s">
        <v>12</v>
      </c>
      <c r="H19" s="663" t="s">
        <v>12</v>
      </c>
      <c r="I19" s="663" t="s">
        <v>12</v>
      </c>
      <c r="J19" s="663" t="s">
        <v>12</v>
      </c>
      <c r="K19" s="663" t="s">
        <v>12</v>
      </c>
      <c r="L19" s="663" t="s">
        <v>12</v>
      </c>
      <c r="M19" s="663" t="s">
        <v>12</v>
      </c>
      <c r="N19" s="508" t="s">
        <v>12</v>
      </c>
      <c r="O19" s="508" t="s">
        <v>12</v>
      </c>
      <c r="P19" s="508" t="s">
        <v>12</v>
      </c>
      <c r="Q19" s="508" t="s">
        <v>12</v>
      </c>
    </row>
    <row r="20" spans="1:17" ht="32.450000000000003" customHeight="1" x14ac:dyDescent="0.2">
      <c r="A20" s="310"/>
      <c r="B20" s="507" t="s">
        <v>2366</v>
      </c>
      <c r="C20" s="753" t="s">
        <v>251</v>
      </c>
      <c r="D20" s="763" t="s">
        <v>251</v>
      </c>
      <c r="E20" s="763" t="s">
        <v>251</v>
      </c>
      <c r="F20" s="663" t="s">
        <v>251</v>
      </c>
      <c r="G20" s="663" t="s">
        <v>251</v>
      </c>
      <c r="H20" s="663" t="s">
        <v>251</v>
      </c>
      <c r="I20" s="663" t="s">
        <v>251</v>
      </c>
      <c r="J20" s="663" t="s">
        <v>251</v>
      </c>
      <c r="K20" s="663" t="s">
        <v>251</v>
      </c>
      <c r="L20" s="663" t="s">
        <v>251</v>
      </c>
      <c r="M20" s="663" t="s">
        <v>251</v>
      </c>
      <c r="N20" s="753" t="s">
        <v>251</v>
      </c>
      <c r="O20" s="753" t="s">
        <v>251</v>
      </c>
      <c r="P20" s="753" t="s">
        <v>251</v>
      </c>
      <c r="Q20" s="753" t="s">
        <v>251</v>
      </c>
    </row>
    <row r="21" spans="1:17" ht="32.450000000000003" customHeight="1" x14ac:dyDescent="0.2">
      <c r="A21" s="313" t="s">
        <v>570</v>
      </c>
      <c r="B21" s="448" t="s">
        <v>414</v>
      </c>
      <c r="C21" s="431"/>
      <c r="D21" s="763"/>
      <c r="E21" s="763"/>
      <c r="F21" s="759"/>
      <c r="G21" s="759"/>
      <c r="H21" s="759"/>
      <c r="I21" s="759"/>
      <c r="J21" s="759"/>
      <c r="K21" s="759"/>
      <c r="L21" s="759"/>
      <c r="M21" s="759"/>
      <c r="N21" s="759"/>
      <c r="O21" s="759"/>
      <c r="P21" s="759"/>
      <c r="Q21" s="759"/>
    </row>
    <row r="22" spans="1:17" ht="32.450000000000003" customHeight="1" x14ac:dyDescent="0.2">
      <c r="A22" s="310" t="s">
        <v>571</v>
      </c>
      <c r="B22" s="507" t="s">
        <v>2367</v>
      </c>
      <c r="C22" s="753"/>
      <c r="D22" s="763"/>
      <c r="E22" s="763"/>
      <c r="F22" s="663"/>
      <c r="G22" s="663"/>
      <c r="H22" s="663"/>
      <c r="I22" s="663"/>
      <c r="J22" s="663"/>
      <c r="K22" s="663"/>
      <c r="L22" s="663"/>
      <c r="M22" s="663"/>
      <c r="N22" s="663"/>
      <c r="O22" s="663"/>
      <c r="P22" s="663"/>
      <c r="Q22" s="663"/>
    </row>
    <row r="23" spans="1:17" ht="93.75" customHeight="1" x14ac:dyDescent="0.2">
      <c r="A23" s="310"/>
      <c r="B23" s="507" t="s">
        <v>1660</v>
      </c>
      <c r="C23" s="869" t="s">
        <v>2971</v>
      </c>
      <c r="D23" s="921"/>
      <c r="E23" s="921"/>
      <c r="F23" s="921"/>
      <c r="G23" s="921"/>
      <c r="H23" s="921"/>
      <c r="I23" s="921"/>
      <c r="J23" s="921"/>
      <c r="K23" s="921"/>
      <c r="L23" s="921"/>
      <c r="M23" s="921"/>
      <c r="N23" s="921"/>
      <c r="O23" s="921"/>
      <c r="P23" s="921"/>
      <c r="Q23" s="870"/>
    </row>
    <row r="24" spans="1:17" ht="32.450000000000003" customHeight="1" x14ac:dyDescent="0.2">
      <c r="A24" s="310"/>
      <c r="B24" s="507" t="s">
        <v>2369</v>
      </c>
      <c r="C24" s="753" t="s">
        <v>2383</v>
      </c>
      <c r="D24" s="753" t="s">
        <v>2383</v>
      </c>
      <c r="E24" s="753" t="s">
        <v>2383</v>
      </c>
      <c r="F24" s="922" t="s">
        <v>190</v>
      </c>
      <c r="G24" s="933"/>
      <c r="H24" s="933"/>
      <c r="I24" s="933"/>
      <c r="J24" s="933"/>
      <c r="K24" s="933"/>
      <c r="L24" s="933"/>
      <c r="M24" s="923"/>
      <c r="N24" s="753" t="s">
        <v>2383</v>
      </c>
      <c r="O24" s="753" t="s">
        <v>2383</v>
      </c>
      <c r="P24" s="753" t="s">
        <v>2383</v>
      </c>
      <c r="Q24" s="753" t="s">
        <v>2383</v>
      </c>
    </row>
    <row r="25" spans="1:17" ht="32.450000000000003" customHeight="1" x14ac:dyDescent="0.2">
      <c r="A25" s="310" t="s">
        <v>574</v>
      </c>
      <c r="B25" s="507" t="s">
        <v>2776</v>
      </c>
      <c r="C25" s="753"/>
      <c r="D25" s="763"/>
      <c r="E25" s="763"/>
      <c r="F25" s="663"/>
      <c r="G25" s="663"/>
      <c r="H25" s="663"/>
      <c r="I25" s="663"/>
      <c r="J25" s="663"/>
      <c r="K25" s="663"/>
      <c r="L25" s="663"/>
      <c r="M25" s="663"/>
      <c r="N25" s="663"/>
      <c r="O25" s="663"/>
      <c r="P25" s="663"/>
      <c r="Q25" s="663"/>
    </row>
    <row r="26" spans="1:17" ht="32.450000000000003" customHeight="1" x14ac:dyDescent="0.2">
      <c r="A26" s="310"/>
      <c r="B26" s="448" t="s">
        <v>2372</v>
      </c>
      <c r="C26" s="753"/>
      <c r="D26" s="763"/>
      <c r="E26" s="763"/>
      <c r="F26" s="663"/>
      <c r="G26" s="663"/>
      <c r="H26" s="663"/>
      <c r="I26" s="663"/>
      <c r="J26" s="663"/>
      <c r="K26" s="663"/>
      <c r="L26" s="663"/>
      <c r="M26" s="663"/>
      <c r="N26" s="663"/>
      <c r="O26" s="663"/>
      <c r="P26" s="663"/>
      <c r="Q26" s="663"/>
    </row>
    <row r="27" spans="1:17" ht="37.15" customHeight="1" x14ac:dyDescent="0.2">
      <c r="A27" s="310"/>
      <c r="B27" s="509" t="s">
        <v>2373</v>
      </c>
      <c r="C27" s="753" t="s">
        <v>2383</v>
      </c>
      <c r="D27" s="763" t="s">
        <v>2551</v>
      </c>
      <c r="E27" s="763" t="s">
        <v>58</v>
      </c>
      <c r="F27" s="791" t="s">
        <v>2551</v>
      </c>
      <c r="G27" s="791" t="s">
        <v>2551</v>
      </c>
      <c r="H27" s="791" t="s">
        <v>2551</v>
      </c>
      <c r="I27" s="791" t="s">
        <v>2551</v>
      </c>
      <c r="J27" s="791" t="s">
        <v>2551</v>
      </c>
      <c r="K27" s="791" t="s">
        <v>2551</v>
      </c>
      <c r="L27" s="791" t="s">
        <v>2551</v>
      </c>
      <c r="M27" s="791" t="s">
        <v>2551</v>
      </c>
      <c r="N27" s="753" t="s">
        <v>2383</v>
      </c>
      <c r="O27" s="753" t="s">
        <v>2383</v>
      </c>
      <c r="P27" s="753" t="s">
        <v>2383</v>
      </c>
      <c r="Q27" s="753" t="s">
        <v>2383</v>
      </c>
    </row>
    <row r="28" spans="1:17" ht="41.45" customHeight="1" x14ac:dyDescent="0.2">
      <c r="A28" s="310"/>
      <c r="B28" s="509" t="s">
        <v>2374</v>
      </c>
      <c r="C28" s="548" t="s">
        <v>58</v>
      </c>
      <c r="D28" s="763" t="s">
        <v>58</v>
      </c>
      <c r="E28" s="763" t="s">
        <v>58</v>
      </c>
      <c r="F28" s="663" t="s">
        <v>58</v>
      </c>
      <c r="G28" s="663" t="s">
        <v>58</v>
      </c>
      <c r="H28" s="663" t="s">
        <v>58</v>
      </c>
      <c r="I28" s="663" t="s">
        <v>58</v>
      </c>
      <c r="J28" s="663" t="s">
        <v>58</v>
      </c>
      <c r="K28" s="663" t="s">
        <v>58</v>
      </c>
      <c r="L28" s="663" t="s">
        <v>58</v>
      </c>
      <c r="M28" s="663" t="s">
        <v>58</v>
      </c>
      <c r="N28" s="663" t="s">
        <v>1897</v>
      </c>
      <c r="O28" s="663" t="s">
        <v>1897</v>
      </c>
      <c r="P28" s="663" t="s">
        <v>1897</v>
      </c>
      <c r="Q28" s="663" t="s">
        <v>1897</v>
      </c>
    </row>
    <row r="29" spans="1:17" ht="72" customHeight="1" x14ac:dyDescent="0.2">
      <c r="A29" s="310"/>
      <c r="B29" s="509" t="s">
        <v>2375</v>
      </c>
      <c r="C29" s="753" t="s">
        <v>2463</v>
      </c>
      <c r="D29" s="763" t="s">
        <v>2551</v>
      </c>
      <c r="E29" s="763" t="s">
        <v>58</v>
      </c>
      <c r="F29" s="791" t="s">
        <v>2551</v>
      </c>
      <c r="G29" s="791" t="s">
        <v>2551</v>
      </c>
      <c r="H29" s="791" t="s">
        <v>2551</v>
      </c>
      <c r="I29" s="791" t="s">
        <v>2551</v>
      </c>
      <c r="J29" s="791" t="s">
        <v>2551</v>
      </c>
      <c r="K29" s="791" t="s">
        <v>2551</v>
      </c>
      <c r="L29" s="791" t="s">
        <v>2551</v>
      </c>
      <c r="M29" s="791" t="s">
        <v>2551</v>
      </c>
      <c r="N29" s="869" t="s">
        <v>2461</v>
      </c>
      <c r="O29" s="870"/>
      <c r="P29" s="869" t="s">
        <v>2552</v>
      </c>
      <c r="Q29" s="870"/>
    </row>
    <row r="30" spans="1:17" ht="25.15" customHeight="1" x14ac:dyDescent="0.2">
      <c r="A30" s="310"/>
      <c r="B30" s="448" t="s">
        <v>2377</v>
      </c>
      <c r="C30" s="753"/>
      <c r="D30" s="763"/>
      <c r="E30" s="763"/>
      <c r="F30" s="663"/>
      <c r="G30" s="663"/>
      <c r="H30" s="663"/>
      <c r="I30" s="663"/>
      <c r="J30" s="663"/>
      <c r="K30" s="663"/>
      <c r="L30" s="663"/>
      <c r="M30" s="663"/>
      <c r="N30" s="663"/>
      <c r="O30" s="663"/>
      <c r="P30" s="663"/>
      <c r="Q30" s="663"/>
    </row>
    <row r="31" spans="1:17" ht="27" customHeight="1" x14ac:dyDescent="0.2">
      <c r="A31" s="310"/>
      <c r="B31" s="509" t="s">
        <v>2378</v>
      </c>
      <c r="C31" s="753" t="s">
        <v>58</v>
      </c>
      <c r="D31" s="763" t="s">
        <v>2551</v>
      </c>
      <c r="E31" s="763" t="s">
        <v>58</v>
      </c>
      <c r="F31" s="663" t="s">
        <v>58</v>
      </c>
      <c r="G31" s="663" t="s">
        <v>58</v>
      </c>
      <c r="H31" s="663" t="s">
        <v>58</v>
      </c>
      <c r="I31" s="663" t="s">
        <v>58</v>
      </c>
      <c r="J31" s="663" t="s">
        <v>58</v>
      </c>
      <c r="K31" s="663" t="s">
        <v>58</v>
      </c>
      <c r="L31" s="663" t="s">
        <v>58</v>
      </c>
      <c r="M31" s="663" t="s">
        <v>58</v>
      </c>
      <c r="N31" s="663" t="s">
        <v>2463</v>
      </c>
      <c r="O31" s="663" t="s">
        <v>2463</v>
      </c>
      <c r="P31" s="663" t="s">
        <v>2463</v>
      </c>
      <c r="Q31" s="663" t="s">
        <v>2463</v>
      </c>
    </row>
    <row r="32" spans="1:17" ht="25.15" customHeight="1" x14ac:dyDescent="0.2">
      <c r="A32" s="310" t="s">
        <v>1194</v>
      </c>
      <c r="B32" s="507" t="s">
        <v>2777</v>
      </c>
      <c r="C32" s="431" t="s">
        <v>1041</v>
      </c>
      <c r="D32" s="763"/>
      <c r="E32" s="763"/>
      <c r="F32" s="663"/>
      <c r="G32" s="663"/>
      <c r="H32" s="663"/>
      <c r="I32" s="663"/>
      <c r="J32" s="663"/>
      <c r="K32" s="663"/>
      <c r="L32" s="663"/>
      <c r="M32" s="663"/>
      <c r="N32" s="663"/>
      <c r="O32" s="663"/>
      <c r="P32" s="663"/>
      <c r="Q32" s="663"/>
    </row>
    <row r="33" spans="1:18" ht="54" customHeight="1" x14ac:dyDescent="0.2">
      <c r="A33" s="310"/>
      <c r="B33" s="509" t="s">
        <v>2380</v>
      </c>
      <c r="C33" s="753" t="s">
        <v>871</v>
      </c>
      <c r="D33" s="663" t="s">
        <v>2553</v>
      </c>
      <c r="E33" s="763" t="s">
        <v>58</v>
      </c>
      <c r="F33" s="926" t="s">
        <v>2553</v>
      </c>
      <c r="G33" s="926"/>
      <c r="H33" s="926" t="s">
        <v>2553</v>
      </c>
      <c r="I33" s="926"/>
      <c r="J33" s="926" t="s">
        <v>2553</v>
      </c>
      <c r="K33" s="926"/>
      <c r="L33" s="926" t="s">
        <v>2553</v>
      </c>
      <c r="M33" s="926"/>
      <c r="N33" s="927" t="s">
        <v>2554</v>
      </c>
      <c r="O33" s="928"/>
      <c r="P33" s="927" t="s">
        <v>2554</v>
      </c>
      <c r="Q33" s="928"/>
    </row>
    <row r="34" spans="1:18" ht="77.45" customHeight="1" x14ac:dyDescent="0.2">
      <c r="A34" s="310"/>
      <c r="B34" s="509" t="s">
        <v>2914</v>
      </c>
      <c r="C34" s="753" t="s">
        <v>58</v>
      </c>
      <c r="D34" s="769" t="s">
        <v>2555</v>
      </c>
      <c r="E34" s="763" t="s">
        <v>58</v>
      </c>
      <c r="F34" s="919" t="s">
        <v>2555</v>
      </c>
      <c r="G34" s="920"/>
      <c r="H34" s="919" t="s">
        <v>2555</v>
      </c>
      <c r="I34" s="920"/>
      <c r="J34" s="919" t="s">
        <v>2555</v>
      </c>
      <c r="K34" s="920"/>
      <c r="L34" s="919" t="s">
        <v>2555</v>
      </c>
      <c r="M34" s="920"/>
      <c r="N34" s="929"/>
      <c r="O34" s="930"/>
      <c r="P34" s="929"/>
      <c r="Q34" s="930"/>
    </row>
    <row r="35" spans="1:18" ht="40.15" customHeight="1" x14ac:dyDescent="0.2">
      <c r="A35" s="310"/>
      <c r="B35" s="509" t="s">
        <v>2381</v>
      </c>
      <c r="C35" s="753" t="s">
        <v>58</v>
      </c>
      <c r="D35" s="763" t="s">
        <v>2556</v>
      </c>
      <c r="E35" s="763" t="s">
        <v>58</v>
      </c>
      <c r="F35" s="922" t="s">
        <v>2557</v>
      </c>
      <c r="G35" s="923"/>
      <c r="H35" s="926" t="s">
        <v>2557</v>
      </c>
      <c r="I35" s="926"/>
      <c r="J35" s="926" t="s">
        <v>2557</v>
      </c>
      <c r="K35" s="926"/>
      <c r="L35" s="926" t="s">
        <v>2557</v>
      </c>
      <c r="M35" s="926"/>
      <c r="N35" s="919" t="s">
        <v>2558</v>
      </c>
      <c r="O35" s="920"/>
      <c r="P35" s="919" t="s">
        <v>2558</v>
      </c>
      <c r="Q35" s="920"/>
    </row>
    <row r="36" spans="1:18" s="533" customFormat="1" ht="139.5" customHeight="1" x14ac:dyDescent="0.2">
      <c r="A36" s="310" t="s">
        <v>1195</v>
      </c>
      <c r="B36" s="507" t="s">
        <v>2382</v>
      </c>
      <c r="C36" s="753" t="s">
        <v>2466</v>
      </c>
      <c r="D36" s="763" t="s">
        <v>2466</v>
      </c>
      <c r="E36" s="763" t="s">
        <v>2466</v>
      </c>
      <c r="F36" s="919" t="s">
        <v>2465</v>
      </c>
      <c r="G36" s="920"/>
      <c r="H36" s="919" t="s">
        <v>2465</v>
      </c>
      <c r="I36" s="920"/>
      <c r="J36" s="919" t="s">
        <v>2465</v>
      </c>
      <c r="K36" s="920"/>
      <c r="L36" s="919" t="s">
        <v>2465</v>
      </c>
      <c r="M36" s="920"/>
      <c r="N36" s="919" t="s">
        <v>2465</v>
      </c>
      <c r="O36" s="920"/>
      <c r="P36" s="919" t="s">
        <v>2465</v>
      </c>
      <c r="Q36" s="920"/>
      <c r="R36" s="25"/>
    </row>
    <row r="37" spans="1:18" ht="148.5" customHeight="1" x14ac:dyDescent="0.2">
      <c r="A37" s="313" t="s">
        <v>576</v>
      </c>
      <c r="B37" s="448" t="s">
        <v>1665</v>
      </c>
      <c r="C37" s="431" t="s">
        <v>1041</v>
      </c>
      <c r="D37" s="763"/>
      <c r="E37" s="763"/>
      <c r="F37" s="759"/>
      <c r="G37" s="759"/>
      <c r="H37" s="759"/>
      <c r="I37" s="759"/>
      <c r="J37" s="759"/>
      <c r="K37" s="759"/>
      <c r="L37" s="759"/>
      <c r="M37" s="759"/>
      <c r="N37" s="759"/>
      <c r="O37" s="759"/>
      <c r="P37" s="759"/>
      <c r="Q37" s="759"/>
    </row>
    <row r="38" spans="1:18" ht="25.9" customHeight="1" x14ac:dyDescent="0.2">
      <c r="A38" s="310" t="s">
        <v>1098</v>
      </c>
      <c r="B38" s="507" t="s">
        <v>2384</v>
      </c>
      <c r="C38" s="753"/>
      <c r="D38" s="763"/>
      <c r="E38" s="763"/>
      <c r="F38" s="663"/>
      <c r="G38" s="663"/>
      <c r="H38" s="663"/>
      <c r="I38" s="663"/>
      <c r="J38" s="663"/>
      <c r="K38" s="663"/>
      <c r="L38" s="663"/>
      <c r="M38" s="663"/>
      <c r="N38" s="663"/>
      <c r="O38" s="663"/>
      <c r="P38" s="663"/>
      <c r="Q38" s="663"/>
    </row>
    <row r="39" spans="1:18" ht="94.9" customHeight="1" x14ac:dyDescent="0.2">
      <c r="A39" s="310"/>
      <c r="B39" s="509" t="s">
        <v>2385</v>
      </c>
      <c r="C39" s="767" t="s">
        <v>2559</v>
      </c>
      <c r="D39" s="763" t="s">
        <v>2560</v>
      </c>
      <c r="E39" s="763" t="s">
        <v>58</v>
      </c>
      <c r="F39" s="791" t="s">
        <v>2561</v>
      </c>
      <c r="G39" s="791" t="s">
        <v>2561</v>
      </c>
      <c r="H39" s="791" t="s">
        <v>2561</v>
      </c>
      <c r="I39" s="791" t="s">
        <v>2561</v>
      </c>
      <c r="J39" s="791" t="s">
        <v>2561</v>
      </c>
      <c r="K39" s="791" t="s">
        <v>2561</v>
      </c>
      <c r="L39" s="791" t="s">
        <v>2561</v>
      </c>
      <c r="M39" s="791" t="s">
        <v>2561</v>
      </c>
      <c r="N39" s="922" t="s">
        <v>2562</v>
      </c>
      <c r="O39" s="923"/>
      <c r="P39" s="922" t="s">
        <v>2563</v>
      </c>
      <c r="Q39" s="923"/>
    </row>
    <row r="40" spans="1:18" ht="140.25" customHeight="1" x14ac:dyDescent="0.2">
      <c r="A40" s="310"/>
      <c r="B40" s="509" t="s">
        <v>2386</v>
      </c>
      <c r="C40" s="767" t="s">
        <v>2564</v>
      </c>
      <c r="D40" s="763" t="s">
        <v>2565</v>
      </c>
      <c r="E40" s="763" t="s">
        <v>58</v>
      </c>
      <c r="F40" s="791" t="s">
        <v>2566</v>
      </c>
      <c r="G40" s="791" t="s">
        <v>2566</v>
      </c>
      <c r="H40" s="791" t="s">
        <v>2566</v>
      </c>
      <c r="I40" s="791" t="s">
        <v>2566</v>
      </c>
      <c r="J40" s="791" t="s">
        <v>2566</v>
      </c>
      <c r="K40" s="791" t="s">
        <v>2566</v>
      </c>
      <c r="L40" s="791" t="s">
        <v>2566</v>
      </c>
      <c r="M40" s="791" t="s">
        <v>2566</v>
      </c>
      <c r="N40" s="924" t="s">
        <v>2567</v>
      </c>
      <c r="O40" s="925"/>
      <c r="P40" s="924" t="s">
        <v>2567</v>
      </c>
      <c r="Q40" s="925"/>
    </row>
    <row r="41" spans="1:18" ht="91.9" customHeight="1" x14ac:dyDescent="0.2">
      <c r="A41" s="310"/>
      <c r="B41" s="509" t="s">
        <v>2387</v>
      </c>
      <c r="C41" s="767" t="s">
        <v>2568</v>
      </c>
      <c r="D41" s="763" t="s">
        <v>2565</v>
      </c>
      <c r="E41" s="763" t="s">
        <v>58</v>
      </c>
      <c r="F41" s="791" t="s">
        <v>2566</v>
      </c>
      <c r="G41" s="791" t="s">
        <v>2566</v>
      </c>
      <c r="H41" s="791" t="s">
        <v>2566</v>
      </c>
      <c r="I41" s="791" t="s">
        <v>2566</v>
      </c>
      <c r="J41" s="791" t="s">
        <v>2566</v>
      </c>
      <c r="K41" s="791" t="s">
        <v>2566</v>
      </c>
      <c r="L41" s="791" t="s">
        <v>2566</v>
      </c>
      <c r="M41" s="791" t="s">
        <v>2566</v>
      </c>
      <c r="N41" s="663" t="s">
        <v>2569</v>
      </c>
      <c r="O41" s="663" t="s">
        <v>15</v>
      </c>
      <c r="P41" s="924" t="s">
        <v>2570</v>
      </c>
      <c r="Q41" s="925"/>
    </row>
    <row r="42" spans="1:18" ht="26.45" customHeight="1" x14ac:dyDescent="0.2">
      <c r="A42" s="310" t="s">
        <v>1111</v>
      </c>
      <c r="B42" s="507" t="s">
        <v>2388</v>
      </c>
      <c r="C42" s="753"/>
      <c r="D42" s="763"/>
      <c r="E42" s="763"/>
      <c r="F42" s="663"/>
      <c r="G42" s="663"/>
      <c r="H42" s="663"/>
      <c r="I42" s="663"/>
      <c r="J42" s="663"/>
      <c r="K42" s="663"/>
      <c r="L42" s="663"/>
      <c r="M42" s="663"/>
      <c r="N42" s="663"/>
      <c r="O42" s="663"/>
      <c r="P42" s="663"/>
      <c r="Q42" s="663"/>
    </row>
    <row r="43" spans="1:18" ht="96" customHeight="1" x14ac:dyDescent="0.2">
      <c r="A43" s="310"/>
      <c r="B43" s="509" t="s">
        <v>2385</v>
      </c>
      <c r="C43" s="767" t="s">
        <v>2571</v>
      </c>
      <c r="D43" s="763" t="s">
        <v>2560</v>
      </c>
      <c r="E43" s="763" t="s">
        <v>58</v>
      </c>
      <c r="F43" s="791" t="s">
        <v>2561</v>
      </c>
      <c r="G43" s="791" t="s">
        <v>2561</v>
      </c>
      <c r="H43" s="791" t="s">
        <v>2561</v>
      </c>
      <c r="I43" s="791" t="s">
        <v>2561</v>
      </c>
      <c r="J43" s="791" t="s">
        <v>2561</v>
      </c>
      <c r="K43" s="791" t="s">
        <v>2561</v>
      </c>
      <c r="L43" s="791" t="s">
        <v>2561</v>
      </c>
      <c r="M43" s="791" t="s">
        <v>2561</v>
      </c>
      <c r="N43" s="922" t="s">
        <v>2572</v>
      </c>
      <c r="O43" s="923"/>
      <c r="P43" s="922" t="s">
        <v>2573</v>
      </c>
      <c r="Q43" s="923"/>
    </row>
    <row r="44" spans="1:18" ht="51.6" customHeight="1" x14ac:dyDescent="0.2">
      <c r="A44" s="310"/>
      <c r="B44" s="509" t="s">
        <v>2574</v>
      </c>
      <c r="C44" s="767" t="s">
        <v>16</v>
      </c>
      <c r="D44" s="763" t="s">
        <v>2565</v>
      </c>
      <c r="E44" s="763" t="s">
        <v>58</v>
      </c>
      <c r="F44" s="791" t="s">
        <v>2575</v>
      </c>
      <c r="G44" s="791" t="s">
        <v>2575</v>
      </c>
      <c r="H44" s="791" t="s">
        <v>2575</v>
      </c>
      <c r="I44" s="791" t="s">
        <v>2575</v>
      </c>
      <c r="J44" s="791" t="s">
        <v>2575</v>
      </c>
      <c r="K44" s="791" t="s">
        <v>2575</v>
      </c>
      <c r="L44" s="791" t="s">
        <v>2575</v>
      </c>
      <c r="M44" s="791" t="s">
        <v>2575</v>
      </c>
      <c r="N44" s="791" t="s">
        <v>16</v>
      </c>
      <c r="O44" s="791" t="s">
        <v>16</v>
      </c>
      <c r="P44" s="791" t="s">
        <v>16</v>
      </c>
      <c r="Q44" s="791" t="s">
        <v>16</v>
      </c>
    </row>
    <row r="45" spans="1:18" ht="30.6" customHeight="1" x14ac:dyDescent="0.2">
      <c r="A45" s="313" t="s">
        <v>580</v>
      </c>
      <c r="B45" s="448" t="s">
        <v>2390</v>
      </c>
      <c r="C45" s="431"/>
      <c r="D45" s="763"/>
      <c r="E45" s="763"/>
      <c r="F45" s="917"/>
      <c r="G45" s="918"/>
      <c r="H45" s="917"/>
      <c r="I45" s="918"/>
      <c r="J45" s="917"/>
      <c r="K45" s="918"/>
      <c r="L45" s="917"/>
      <c r="M45" s="918"/>
      <c r="N45" s="762"/>
      <c r="O45" s="762"/>
      <c r="P45" s="762"/>
      <c r="Q45" s="762"/>
    </row>
    <row r="46" spans="1:18" ht="30.6" customHeight="1" x14ac:dyDescent="0.2">
      <c r="A46" s="313"/>
      <c r="B46" s="509" t="s">
        <v>2391</v>
      </c>
      <c r="C46" s="753" t="s">
        <v>2383</v>
      </c>
      <c r="D46" s="753" t="s">
        <v>2383</v>
      </c>
      <c r="E46" s="763" t="s">
        <v>253</v>
      </c>
      <c r="F46" s="869" t="s">
        <v>2383</v>
      </c>
      <c r="G46" s="870"/>
      <c r="H46" s="869" t="s">
        <v>2383</v>
      </c>
      <c r="I46" s="870"/>
      <c r="J46" s="869" t="s">
        <v>2383</v>
      </c>
      <c r="K46" s="870"/>
      <c r="L46" s="869" t="s">
        <v>2383</v>
      </c>
      <c r="M46" s="870"/>
      <c r="N46" s="753" t="s">
        <v>2383</v>
      </c>
      <c r="O46" s="753" t="s">
        <v>2383</v>
      </c>
      <c r="P46" s="753" t="s">
        <v>2383</v>
      </c>
      <c r="Q46" s="753" t="s">
        <v>2383</v>
      </c>
    </row>
    <row r="47" spans="1:18" ht="30.6" customHeight="1" x14ac:dyDescent="0.2">
      <c r="A47" s="313"/>
      <c r="B47" s="509" t="s">
        <v>2778</v>
      </c>
      <c r="C47" s="753" t="s">
        <v>2576</v>
      </c>
      <c r="D47" s="763" t="s">
        <v>2576</v>
      </c>
      <c r="E47" s="763" t="s">
        <v>58</v>
      </c>
      <c r="F47" s="922" t="s">
        <v>2475</v>
      </c>
      <c r="G47" s="923"/>
      <c r="H47" s="922" t="s">
        <v>2475</v>
      </c>
      <c r="I47" s="923"/>
      <c r="J47" s="922" t="s">
        <v>2475</v>
      </c>
      <c r="K47" s="923"/>
      <c r="L47" s="922" t="s">
        <v>2475</v>
      </c>
      <c r="M47" s="923"/>
      <c r="N47" s="791" t="s">
        <v>2475</v>
      </c>
      <c r="O47" s="791" t="s">
        <v>2475</v>
      </c>
      <c r="P47" s="791" t="s">
        <v>2475</v>
      </c>
      <c r="Q47" s="791" t="s">
        <v>2475</v>
      </c>
    </row>
    <row r="48" spans="1:18" s="409" customFormat="1" ht="30.6" customHeight="1" x14ac:dyDescent="0.2">
      <c r="A48" s="313" t="s">
        <v>589</v>
      </c>
      <c r="B48" s="448" t="s">
        <v>832</v>
      </c>
      <c r="C48" s="431"/>
      <c r="D48" s="763"/>
      <c r="E48" s="763"/>
      <c r="F48" s="919"/>
      <c r="G48" s="920"/>
      <c r="H48" s="919"/>
      <c r="I48" s="920"/>
      <c r="J48" s="919"/>
      <c r="K48" s="920"/>
      <c r="L48" s="919"/>
      <c r="M48" s="920"/>
      <c r="N48" s="764"/>
      <c r="O48" s="764"/>
      <c r="P48" s="764"/>
      <c r="Q48" s="764"/>
    </row>
    <row r="49" spans="1:17" s="409" customFormat="1" ht="43.5" customHeight="1" x14ac:dyDescent="0.2">
      <c r="A49" s="313"/>
      <c r="B49" s="509" t="s">
        <v>2393</v>
      </c>
      <c r="C49" s="869" t="s">
        <v>2577</v>
      </c>
      <c r="D49" s="921"/>
      <c r="E49" s="870"/>
      <c r="F49" s="878" t="s">
        <v>2577</v>
      </c>
      <c r="G49" s="880"/>
      <c r="H49" s="878" t="s">
        <v>2577</v>
      </c>
      <c r="I49" s="880"/>
      <c r="J49" s="878" t="s">
        <v>2577</v>
      </c>
      <c r="K49" s="880"/>
      <c r="L49" s="878" t="s">
        <v>2577</v>
      </c>
      <c r="M49" s="880"/>
      <c r="N49" s="878" t="s">
        <v>2577</v>
      </c>
      <c r="O49" s="880"/>
      <c r="P49" s="878" t="s">
        <v>2577</v>
      </c>
      <c r="Q49" s="880"/>
    </row>
    <row r="50" spans="1:17" s="409" customFormat="1" ht="30.6" customHeight="1" x14ac:dyDescent="0.2">
      <c r="A50" s="313"/>
      <c r="B50" s="509" t="s">
        <v>2394</v>
      </c>
      <c r="C50" s="753" t="s">
        <v>2</v>
      </c>
      <c r="D50" s="763" t="s">
        <v>2</v>
      </c>
      <c r="E50" s="763" t="s">
        <v>2</v>
      </c>
      <c r="F50" s="878" t="s">
        <v>2</v>
      </c>
      <c r="G50" s="880"/>
      <c r="H50" s="878" t="s">
        <v>2</v>
      </c>
      <c r="I50" s="880"/>
      <c r="J50" s="878" t="s">
        <v>2</v>
      </c>
      <c r="K50" s="880"/>
      <c r="L50" s="878" t="s">
        <v>2</v>
      </c>
      <c r="M50" s="880"/>
      <c r="N50" s="756" t="s">
        <v>2</v>
      </c>
      <c r="O50" s="756" t="s">
        <v>2</v>
      </c>
      <c r="P50" s="756" t="s">
        <v>2</v>
      </c>
      <c r="Q50" s="756" t="s">
        <v>2</v>
      </c>
    </row>
    <row r="51" spans="1:17" s="409" customFormat="1" ht="37.9" customHeight="1" x14ac:dyDescent="0.2">
      <c r="A51" s="313"/>
      <c r="B51" s="509" t="s">
        <v>2476</v>
      </c>
      <c r="C51" s="869" t="s">
        <v>2578</v>
      </c>
      <c r="D51" s="921"/>
      <c r="E51" s="870"/>
      <c r="F51" s="878" t="s">
        <v>2579</v>
      </c>
      <c r="G51" s="880"/>
      <c r="H51" s="878" t="s">
        <v>2578</v>
      </c>
      <c r="I51" s="880"/>
      <c r="J51" s="878" t="s">
        <v>2579</v>
      </c>
      <c r="K51" s="880"/>
      <c r="L51" s="878" t="s">
        <v>2578</v>
      </c>
      <c r="M51" s="880"/>
      <c r="N51" s="878" t="s">
        <v>2578</v>
      </c>
      <c r="O51" s="880"/>
      <c r="P51" s="878" t="s">
        <v>2578</v>
      </c>
      <c r="Q51" s="880"/>
    </row>
    <row r="52" spans="1:17" s="409" customFormat="1" ht="37.9" customHeight="1" x14ac:dyDescent="0.2">
      <c r="A52" s="313" t="s">
        <v>591</v>
      </c>
      <c r="B52" s="448" t="s">
        <v>1311</v>
      </c>
      <c r="C52" s="431"/>
      <c r="D52" s="763"/>
      <c r="E52" s="763"/>
      <c r="F52" s="917"/>
      <c r="G52" s="918"/>
      <c r="H52" s="917"/>
      <c r="I52" s="918"/>
      <c r="J52" s="917"/>
      <c r="K52" s="918"/>
      <c r="L52" s="917"/>
      <c r="M52" s="918"/>
      <c r="N52" s="759"/>
      <c r="O52" s="549"/>
      <c r="P52" s="759"/>
      <c r="Q52" s="759"/>
    </row>
    <row r="53" spans="1:17" ht="57.6" customHeight="1" x14ac:dyDescent="0.2">
      <c r="A53" s="310" t="s">
        <v>2580</v>
      </c>
      <c r="B53" s="507" t="s">
        <v>2910</v>
      </c>
      <c r="C53" s="753" t="s">
        <v>2581</v>
      </c>
      <c r="D53" s="753" t="s">
        <v>2478</v>
      </c>
      <c r="E53" s="753" t="s">
        <v>2478</v>
      </c>
      <c r="F53" s="869" t="s">
        <v>2478</v>
      </c>
      <c r="G53" s="870"/>
      <c r="H53" s="869" t="s">
        <v>2478</v>
      </c>
      <c r="I53" s="870"/>
      <c r="J53" s="869" t="s">
        <v>2478</v>
      </c>
      <c r="K53" s="870"/>
      <c r="L53" s="869" t="s">
        <v>2478</v>
      </c>
      <c r="M53" s="870"/>
      <c r="N53" s="753" t="s">
        <v>2478</v>
      </c>
      <c r="O53" s="753" t="s">
        <v>2478</v>
      </c>
      <c r="P53" s="753" t="s">
        <v>2478</v>
      </c>
      <c r="Q53" s="753" t="s">
        <v>2478</v>
      </c>
    </row>
    <row r="54" spans="1:17" ht="31.9" customHeight="1" x14ac:dyDescent="0.2">
      <c r="A54" s="310" t="s">
        <v>2582</v>
      </c>
      <c r="B54" s="507" t="s">
        <v>2398</v>
      </c>
      <c r="C54" s="753"/>
      <c r="D54" s="763"/>
      <c r="E54" s="763"/>
      <c r="F54" s="919"/>
      <c r="G54" s="920"/>
      <c r="H54" s="919"/>
      <c r="I54" s="920"/>
      <c r="J54" s="919"/>
      <c r="K54" s="920"/>
      <c r="L54" s="919"/>
      <c r="M54" s="920"/>
      <c r="N54" s="764"/>
      <c r="O54" s="764"/>
      <c r="P54" s="764"/>
      <c r="Q54" s="764"/>
    </row>
    <row r="55" spans="1:17" ht="31.9" customHeight="1" x14ac:dyDescent="0.2">
      <c r="A55" s="310"/>
      <c r="B55" s="509" t="s">
        <v>1662</v>
      </c>
      <c r="C55" s="753" t="s">
        <v>2</v>
      </c>
      <c r="D55" s="763" t="s">
        <v>2</v>
      </c>
      <c r="E55" s="763" t="s">
        <v>2</v>
      </c>
      <c r="F55" s="869" t="s">
        <v>2</v>
      </c>
      <c r="G55" s="870"/>
      <c r="H55" s="869" t="s">
        <v>2</v>
      </c>
      <c r="I55" s="870"/>
      <c r="J55" s="869" t="s">
        <v>2</v>
      </c>
      <c r="K55" s="870"/>
      <c r="L55" s="869" t="s">
        <v>2</v>
      </c>
      <c r="M55" s="870"/>
      <c r="N55" s="755" t="s">
        <v>2</v>
      </c>
      <c r="O55" s="755" t="s">
        <v>2</v>
      </c>
      <c r="P55" s="755" t="s">
        <v>2</v>
      </c>
      <c r="Q55" s="755" t="s">
        <v>2</v>
      </c>
    </row>
    <row r="56" spans="1:17" ht="31.9" customHeight="1" x14ac:dyDescent="0.2">
      <c r="A56" s="310"/>
      <c r="B56" s="509" t="s">
        <v>1663</v>
      </c>
      <c r="C56" s="753" t="s">
        <v>36</v>
      </c>
      <c r="D56" s="763" t="s">
        <v>36</v>
      </c>
      <c r="E56" s="763" t="s">
        <v>36</v>
      </c>
      <c r="F56" s="869" t="s">
        <v>36</v>
      </c>
      <c r="G56" s="870"/>
      <c r="H56" s="869" t="s">
        <v>36</v>
      </c>
      <c r="I56" s="870"/>
      <c r="J56" s="869" t="s">
        <v>36</v>
      </c>
      <c r="K56" s="870"/>
      <c r="L56" s="869" t="s">
        <v>36</v>
      </c>
      <c r="M56" s="870"/>
      <c r="N56" s="755" t="s">
        <v>36</v>
      </c>
      <c r="O56" s="755" t="s">
        <v>36</v>
      </c>
      <c r="P56" s="755" t="s">
        <v>36</v>
      </c>
      <c r="Q56" s="755" t="s">
        <v>36</v>
      </c>
    </row>
    <row r="57" spans="1:17" ht="31.9" customHeight="1" x14ac:dyDescent="0.2">
      <c r="A57" s="310"/>
      <c r="B57" s="509" t="s">
        <v>2399</v>
      </c>
      <c r="C57" s="753" t="s">
        <v>1</v>
      </c>
      <c r="D57" s="763" t="s">
        <v>1</v>
      </c>
      <c r="E57" s="763" t="s">
        <v>1</v>
      </c>
      <c r="F57" s="869" t="s">
        <v>1</v>
      </c>
      <c r="G57" s="870"/>
      <c r="H57" s="869" t="s">
        <v>1</v>
      </c>
      <c r="I57" s="870"/>
      <c r="J57" s="869" t="s">
        <v>1</v>
      </c>
      <c r="K57" s="870"/>
      <c r="L57" s="869" t="s">
        <v>1</v>
      </c>
      <c r="M57" s="870"/>
      <c r="N57" s="755" t="s">
        <v>1</v>
      </c>
      <c r="O57" s="755" t="s">
        <v>1</v>
      </c>
      <c r="P57" s="755" t="s">
        <v>1</v>
      </c>
      <c r="Q57" s="755" t="s">
        <v>1</v>
      </c>
    </row>
    <row r="58" spans="1:17" ht="31.9" customHeight="1" x14ac:dyDescent="0.2">
      <c r="A58" s="310" t="s">
        <v>2583</v>
      </c>
      <c r="B58" s="507" t="s">
        <v>2400</v>
      </c>
      <c r="C58" s="753"/>
      <c r="D58" s="763"/>
      <c r="E58" s="763"/>
      <c r="F58" s="919"/>
      <c r="G58" s="920"/>
      <c r="H58" s="919"/>
      <c r="I58" s="920"/>
      <c r="J58" s="919"/>
      <c r="K58" s="920"/>
      <c r="L58" s="919"/>
      <c r="M58" s="920"/>
      <c r="N58" s="764"/>
      <c r="O58" s="764"/>
      <c r="P58" s="764"/>
      <c r="Q58" s="764"/>
    </row>
    <row r="59" spans="1:17" ht="31.9" customHeight="1" x14ac:dyDescent="0.2">
      <c r="A59" s="310"/>
      <c r="B59" s="509" t="s">
        <v>2401</v>
      </c>
      <c r="C59" s="753" t="s">
        <v>42</v>
      </c>
      <c r="D59" s="763" t="s">
        <v>42</v>
      </c>
      <c r="E59" s="763" t="s">
        <v>42</v>
      </c>
      <c r="F59" s="878" t="s">
        <v>42</v>
      </c>
      <c r="G59" s="880"/>
      <c r="H59" s="878" t="s">
        <v>42</v>
      </c>
      <c r="I59" s="880"/>
      <c r="J59" s="878" t="s">
        <v>42</v>
      </c>
      <c r="K59" s="880"/>
      <c r="L59" s="878" t="s">
        <v>42</v>
      </c>
      <c r="M59" s="880"/>
      <c r="N59" s="766" t="s">
        <v>42</v>
      </c>
      <c r="O59" s="766" t="s">
        <v>42</v>
      </c>
      <c r="P59" s="766" t="s">
        <v>42</v>
      </c>
      <c r="Q59" s="766" t="s">
        <v>42</v>
      </c>
    </row>
    <row r="60" spans="1:17" ht="57.75" customHeight="1" x14ac:dyDescent="0.2">
      <c r="A60" s="310"/>
      <c r="B60" s="509" t="s">
        <v>2402</v>
      </c>
      <c r="C60" s="753" t="s">
        <v>59</v>
      </c>
      <c r="D60" s="763" t="s">
        <v>59</v>
      </c>
      <c r="E60" s="763" t="s">
        <v>59</v>
      </c>
      <c r="F60" s="878" t="s">
        <v>59</v>
      </c>
      <c r="G60" s="880"/>
      <c r="H60" s="878" t="s">
        <v>59</v>
      </c>
      <c r="I60" s="880"/>
      <c r="J60" s="878" t="s">
        <v>59</v>
      </c>
      <c r="K60" s="880"/>
      <c r="L60" s="878" t="s">
        <v>59</v>
      </c>
      <c r="M60" s="880"/>
      <c r="N60" s="766" t="s">
        <v>59</v>
      </c>
      <c r="O60" s="766" t="s">
        <v>59</v>
      </c>
      <c r="P60" s="766" t="s">
        <v>59</v>
      </c>
      <c r="Q60" s="756" t="s">
        <v>2479</v>
      </c>
    </row>
    <row r="61" spans="1:17" ht="31.9" customHeight="1" x14ac:dyDescent="0.2">
      <c r="A61" s="310"/>
      <c r="B61" s="509" t="s">
        <v>2403</v>
      </c>
      <c r="C61" s="753" t="s">
        <v>36</v>
      </c>
      <c r="D61" s="763" t="s">
        <v>36</v>
      </c>
      <c r="E61" s="763" t="s">
        <v>36</v>
      </c>
      <c r="F61" s="878" t="s">
        <v>36</v>
      </c>
      <c r="G61" s="880"/>
      <c r="H61" s="878" t="s">
        <v>36</v>
      </c>
      <c r="I61" s="880"/>
      <c r="J61" s="878" t="s">
        <v>36</v>
      </c>
      <c r="K61" s="880"/>
      <c r="L61" s="878" t="s">
        <v>36</v>
      </c>
      <c r="M61" s="880"/>
      <c r="N61" s="766" t="s">
        <v>36</v>
      </c>
      <c r="O61" s="766" t="s">
        <v>36</v>
      </c>
      <c r="P61" s="766" t="s">
        <v>36</v>
      </c>
      <c r="Q61" s="766" t="s">
        <v>36</v>
      </c>
    </row>
    <row r="62" spans="1:17" ht="38.25" customHeight="1" x14ac:dyDescent="0.2">
      <c r="A62" s="310" t="s">
        <v>2584</v>
      </c>
      <c r="B62" s="507" t="s">
        <v>2911</v>
      </c>
      <c r="C62" s="753" t="s">
        <v>13</v>
      </c>
      <c r="D62" s="763" t="s">
        <v>13</v>
      </c>
      <c r="E62" s="763" t="s">
        <v>13</v>
      </c>
      <c r="F62" s="919" t="s">
        <v>13</v>
      </c>
      <c r="G62" s="920"/>
      <c r="H62" s="919" t="s">
        <v>13</v>
      </c>
      <c r="I62" s="920"/>
      <c r="J62" s="919" t="s">
        <v>13</v>
      </c>
      <c r="K62" s="920"/>
      <c r="L62" s="919" t="s">
        <v>13</v>
      </c>
      <c r="M62" s="920"/>
      <c r="N62" s="764" t="s">
        <v>13</v>
      </c>
      <c r="O62" s="764" t="s">
        <v>13</v>
      </c>
      <c r="P62" s="764" t="s">
        <v>13</v>
      </c>
      <c r="Q62" s="764" t="s">
        <v>13</v>
      </c>
    </row>
    <row r="63" spans="1:17" ht="31.9" customHeight="1" x14ac:dyDescent="0.2">
      <c r="A63" s="313" t="s">
        <v>594</v>
      </c>
      <c r="B63" s="448" t="s">
        <v>1313</v>
      </c>
      <c r="C63" s="431"/>
      <c r="D63" s="763"/>
      <c r="E63" s="763"/>
      <c r="F63" s="917"/>
      <c r="G63" s="918"/>
      <c r="H63" s="917"/>
      <c r="I63" s="918"/>
      <c r="J63" s="917"/>
      <c r="K63" s="918"/>
      <c r="L63" s="917"/>
      <c r="M63" s="918"/>
      <c r="N63" s="549"/>
      <c r="O63" s="759"/>
      <c r="P63" s="761"/>
      <c r="Q63" s="759"/>
    </row>
    <row r="64" spans="1:17" ht="31.9" customHeight="1" x14ac:dyDescent="0.2">
      <c r="A64" s="310" t="s">
        <v>1607</v>
      </c>
      <c r="B64" s="507" t="s">
        <v>2151</v>
      </c>
      <c r="C64" s="753"/>
      <c r="D64" s="763"/>
      <c r="E64" s="763"/>
      <c r="F64" s="919"/>
      <c r="G64" s="920"/>
      <c r="H64" s="919"/>
      <c r="I64" s="920"/>
      <c r="J64" s="919"/>
      <c r="K64" s="920"/>
      <c r="L64" s="919"/>
      <c r="M64" s="920"/>
      <c r="N64" s="550"/>
      <c r="O64" s="663"/>
      <c r="P64" s="550"/>
      <c r="Q64" s="663"/>
    </row>
    <row r="65" spans="1:17" ht="54" customHeight="1" x14ac:dyDescent="0.2">
      <c r="A65" s="310"/>
      <c r="B65" s="507" t="s">
        <v>2585</v>
      </c>
      <c r="C65" s="753"/>
      <c r="D65" s="551">
        <v>5.0000000000000001E-3</v>
      </c>
      <c r="E65" s="763" t="s">
        <v>2586</v>
      </c>
      <c r="F65" s="913">
        <v>5.0000000000000001E-3</v>
      </c>
      <c r="G65" s="914"/>
      <c r="H65" s="913">
        <v>5.0000000000000001E-3</v>
      </c>
      <c r="I65" s="914"/>
      <c r="J65" s="913">
        <v>5.0000000000000001E-3</v>
      </c>
      <c r="K65" s="914"/>
      <c r="L65" s="913">
        <v>5.0000000000000001E-3</v>
      </c>
      <c r="M65" s="914"/>
      <c r="N65" s="663"/>
      <c r="O65" s="663"/>
      <c r="P65" s="663"/>
      <c r="Q65" s="663"/>
    </row>
    <row r="66" spans="1:17" ht="48" customHeight="1" x14ac:dyDescent="0.2">
      <c r="A66" s="310"/>
      <c r="B66" s="507" t="s">
        <v>2587</v>
      </c>
      <c r="C66" s="753"/>
      <c r="D66" s="760">
        <v>0</v>
      </c>
      <c r="E66" s="760">
        <v>0</v>
      </c>
      <c r="F66" s="915">
        <v>0</v>
      </c>
      <c r="G66" s="916"/>
      <c r="H66" s="915">
        <v>0</v>
      </c>
      <c r="I66" s="916"/>
      <c r="J66" s="915">
        <v>0</v>
      </c>
      <c r="K66" s="916"/>
      <c r="L66" s="915">
        <v>0</v>
      </c>
      <c r="M66" s="916"/>
      <c r="N66" s="663"/>
      <c r="O66" s="663"/>
      <c r="P66" s="663"/>
      <c r="Q66" s="663"/>
    </row>
    <row r="67" spans="1:17" ht="27.6" customHeight="1" x14ac:dyDescent="0.2">
      <c r="A67" s="310" t="s">
        <v>1608</v>
      </c>
      <c r="B67" s="792" t="s">
        <v>418</v>
      </c>
      <c r="C67" s="516"/>
      <c r="D67" s="763"/>
      <c r="E67" s="763" t="s">
        <v>2588</v>
      </c>
      <c r="F67" s="910"/>
      <c r="G67" s="911"/>
      <c r="H67" s="910"/>
      <c r="I67" s="911"/>
      <c r="J67" s="910"/>
      <c r="K67" s="911"/>
      <c r="L67" s="910"/>
      <c r="M67" s="911"/>
      <c r="N67" s="516"/>
      <c r="O67" s="516"/>
      <c r="P67" s="516"/>
      <c r="Q67" s="516"/>
    </row>
    <row r="69" spans="1:17" ht="57" customHeight="1" x14ac:dyDescent="0.2">
      <c r="A69" s="409" t="s">
        <v>2500</v>
      </c>
      <c r="B69" s="409"/>
    </row>
    <row r="70" spans="1:17" ht="28.15" customHeight="1" x14ac:dyDescent="0.2">
      <c r="A70" s="25" t="s">
        <v>2501</v>
      </c>
      <c r="B70" s="25"/>
    </row>
    <row r="71" spans="1:17" ht="47.25" customHeight="1" x14ac:dyDescent="0.2">
      <c r="A71" s="855" t="s">
        <v>2906</v>
      </c>
      <c r="B71" s="912"/>
      <c r="C71" s="912"/>
      <c r="D71" s="912"/>
      <c r="E71" s="912"/>
      <c r="F71" s="912"/>
      <c r="G71" s="912"/>
    </row>
    <row r="72" spans="1:17" ht="93" customHeight="1" x14ac:dyDescent="0.2">
      <c r="A72" s="864" t="s">
        <v>2589</v>
      </c>
      <c r="B72" s="864"/>
      <c r="C72" s="864"/>
      <c r="D72" s="864"/>
      <c r="E72" s="864"/>
      <c r="F72" s="864"/>
      <c r="G72" s="864"/>
    </row>
    <row r="73" spans="1:17" ht="39" customHeight="1" x14ac:dyDescent="0.2">
      <c r="A73" s="907" t="s">
        <v>2590</v>
      </c>
      <c r="B73" s="907"/>
      <c r="C73" s="907"/>
      <c r="D73" s="907"/>
      <c r="E73" s="907"/>
      <c r="F73" s="907"/>
      <c r="G73" s="907"/>
    </row>
    <row r="74" spans="1:17" ht="82.5" customHeight="1" x14ac:dyDescent="0.2">
      <c r="A74" s="864" t="s">
        <v>2591</v>
      </c>
      <c r="B74" s="864"/>
      <c r="C74" s="864"/>
      <c r="D74" s="864"/>
      <c r="E74" s="864"/>
      <c r="F74" s="864"/>
      <c r="G74" s="864"/>
    </row>
    <row r="75" spans="1:17" ht="39.75" customHeight="1" x14ac:dyDescent="0.2">
      <c r="A75" s="907" t="s">
        <v>2592</v>
      </c>
      <c r="B75" s="907"/>
      <c r="C75" s="907"/>
      <c r="D75" s="907"/>
      <c r="E75" s="907"/>
      <c r="F75" s="907"/>
      <c r="G75" s="907"/>
    </row>
    <row r="76" spans="1:17" ht="78.75" customHeight="1" x14ac:dyDescent="0.2">
      <c r="A76" s="864" t="s">
        <v>2593</v>
      </c>
      <c r="B76" s="864"/>
      <c r="C76" s="864"/>
      <c r="D76" s="864"/>
      <c r="E76" s="864"/>
      <c r="F76" s="864"/>
      <c r="G76" s="864"/>
    </row>
    <row r="77" spans="1:17" x14ac:dyDescent="0.2">
      <c r="A77" s="25" t="s">
        <v>2502</v>
      </c>
      <c r="B77" s="25"/>
      <c r="C77" s="750"/>
      <c r="D77" s="750"/>
      <c r="E77" s="750"/>
      <c r="F77" s="750"/>
      <c r="G77" s="750"/>
    </row>
    <row r="78" spans="1:17" x14ac:dyDescent="0.2">
      <c r="A78" s="25" t="s">
        <v>2503</v>
      </c>
      <c r="B78" s="25"/>
      <c r="C78" s="537"/>
      <c r="D78" s="537"/>
    </row>
    <row r="79" spans="1:17" ht="34.5" customHeight="1" x14ac:dyDescent="0.2">
      <c r="A79" s="908" t="s">
        <v>2915</v>
      </c>
      <c r="B79" s="908"/>
      <c r="C79" s="908"/>
      <c r="D79" s="908"/>
      <c r="E79" s="908"/>
      <c r="F79" s="908"/>
      <c r="G79" s="908"/>
    </row>
    <row r="80" spans="1:17" x14ac:dyDescent="0.2">
      <c r="A80" s="25" t="s">
        <v>2504</v>
      </c>
      <c r="B80" s="25"/>
      <c r="C80" s="537"/>
      <c r="D80" s="537"/>
    </row>
    <row r="82" spans="1:7" ht="22.15" customHeight="1" x14ac:dyDescent="0.2">
      <c r="A82" s="409" t="s">
        <v>1007</v>
      </c>
      <c r="B82" s="409"/>
      <c r="C82" s="537"/>
      <c r="D82" s="537"/>
    </row>
    <row r="83" spans="1:7" ht="22.9" customHeight="1" x14ac:dyDescent="0.2">
      <c r="A83" s="25" t="s">
        <v>2594</v>
      </c>
      <c r="B83" s="25"/>
      <c r="C83" s="537"/>
      <c r="D83" s="537"/>
    </row>
    <row r="84" spans="1:7" ht="22.9" customHeight="1" x14ac:dyDescent="0.2">
      <c r="A84" s="25" t="s">
        <v>2595</v>
      </c>
      <c r="B84" s="25"/>
      <c r="C84" s="25"/>
      <c r="D84" s="537"/>
    </row>
    <row r="85" spans="1:7" ht="45" customHeight="1" x14ac:dyDescent="0.2">
      <c r="A85" s="909" t="s">
        <v>2596</v>
      </c>
      <c r="B85" s="909"/>
      <c r="C85" s="909"/>
      <c r="D85" s="909"/>
      <c r="E85" s="909"/>
      <c r="F85" s="909"/>
      <c r="G85" s="909"/>
    </row>
    <row r="86" spans="1:7" ht="18.75" x14ac:dyDescent="0.2">
      <c r="A86" s="25" t="s">
        <v>2597</v>
      </c>
      <c r="B86" s="25"/>
      <c r="C86" s="25"/>
      <c r="D86" s="25"/>
      <c r="E86" s="25"/>
      <c r="F86" s="25"/>
    </row>
    <row r="87" spans="1:7" ht="26.45" customHeight="1" x14ac:dyDescent="0.2">
      <c r="A87" s="862" t="s">
        <v>2598</v>
      </c>
      <c r="B87" s="862"/>
      <c r="C87" s="862"/>
      <c r="D87" s="862"/>
      <c r="E87" s="862"/>
      <c r="F87" s="862"/>
      <c r="G87" s="862"/>
    </row>
    <row r="88" spans="1:7" ht="26.45" customHeight="1" x14ac:dyDescent="0.2">
      <c r="A88" s="25" t="s">
        <v>2599</v>
      </c>
      <c r="B88" s="25"/>
    </row>
    <row r="89" spans="1:7" ht="26.45" customHeight="1" x14ac:dyDescent="0.2">
      <c r="A89" s="905" t="s">
        <v>2916</v>
      </c>
      <c r="B89" s="905"/>
      <c r="C89" s="905"/>
      <c r="D89" s="905"/>
      <c r="E89" s="905"/>
      <c r="F89" s="905"/>
      <c r="G89" s="905"/>
    </row>
    <row r="90" spans="1:7" ht="26.45" customHeight="1" x14ac:dyDescent="0.2">
      <c r="A90" s="542" t="s">
        <v>2600</v>
      </c>
      <c r="B90" s="25"/>
      <c r="C90" s="671"/>
      <c r="D90" s="671"/>
      <c r="E90" s="671"/>
      <c r="F90" s="671"/>
      <c r="G90" s="671"/>
    </row>
    <row r="91" spans="1:7" ht="26.45" customHeight="1" x14ac:dyDescent="0.2">
      <c r="A91" s="542" t="s">
        <v>2601</v>
      </c>
      <c r="B91" s="25"/>
    </row>
    <row r="92" spans="1:7" ht="67.5" customHeight="1" x14ac:dyDescent="0.2">
      <c r="A92" s="906" t="s">
        <v>2779</v>
      </c>
      <c r="B92" s="906"/>
      <c r="C92" s="906"/>
    </row>
  </sheetData>
  <mergeCells count="168">
    <mergeCell ref="A5:B7"/>
    <mergeCell ref="C5:C6"/>
    <mergeCell ref="D5:D6"/>
    <mergeCell ref="E5:E6"/>
    <mergeCell ref="F5:G5"/>
    <mergeCell ref="H5:I5"/>
    <mergeCell ref="J5:K5"/>
    <mergeCell ref="L5:M5"/>
    <mergeCell ref="N5:Q5"/>
    <mergeCell ref="F6:G6"/>
    <mergeCell ref="H6:I6"/>
    <mergeCell ref="J6:K6"/>
    <mergeCell ref="L6:M6"/>
    <mergeCell ref="C4:G4"/>
    <mergeCell ref="K14:K15"/>
    <mergeCell ref="L14:L15"/>
    <mergeCell ref="M14:M15"/>
    <mergeCell ref="C23:Q23"/>
    <mergeCell ref="F24:M24"/>
    <mergeCell ref="N29:O29"/>
    <mergeCell ref="P29:Q29"/>
    <mergeCell ref="C11:C12"/>
    <mergeCell ref="E11:E12"/>
    <mergeCell ref="J11:J12"/>
    <mergeCell ref="D14:D15"/>
    <mergeCell ref="F14:F15"/>
    <mergeCell ref="G14:G15"/>
    <mergeCell ref="H14:H15"/>
    <mergeCell ref="I14:I15"/>
    <mergeCell ref="J14:J15"/>
    <mergeCell ref="F35:G35"/>
    <mergeCell ref="H35:I35"/>
    <mergeCell ref="J35:K35"/>
    <mergeCell ref="L35:M35"/>
    <mergeCell ref="N35:O35"/>
    <mergeCell ref="P35:Q35"/>
    <mergeCell ref="F33:G33"/>
    <mergeCell ref="H33:I33"/>
    <mergeCell ref="J33:K33"/>
    <mergeCell ref="L33:M33"/>
    <mergeCell ref="N33:O34"/>
    <mergeCell ref="P33:Q34"/>
    <mergeCell ref="F34:G34"/>
    <mergeCell ref="H34:I34"/>
    <mergeCell ref="J34:K34"/>
    <mergeCell ref="L34:M34"/>
    <mergeCell ref="N39:O39"/>
    <mergeCell ref="P39:Q39"/>
    <mergeCell ref="N40:O40"/>
    <mergeCell ref="P40:Q40"/>
    <mergeCell ref="P41:Q41"/>
    <mergeCell ref="N43:O43"/>
    <mergeCell ref="P43:Q43"/>
    <mergeCell ref="F36:G36"/>
    <mergeCell ref="H36:I36"/>
    <mergeCell ref="J36:K36"/>
    <mergeCell ref="L36:M36"/>
    <mergeCell ref="N36:O36"/>
    <mergeCell ref="P36:Q36"/>
    <mergeCell ref="F47:G47"/>
    <mergeCell ref="H47:I47"/>
    <mergeCell ref="J47:K47"/>
    <mergeCell ref="L47:M47"/>
    <mergeCell ref="F48:G48"/>
    <mergeCell ref="H48:I48"/>
    <mergeCell ref="J48:K48"/>
    <mergeCell ref="L48:M48"/>
    <mergeCell ref="F45:G45"/>
    <mergeCell ref="H45:I45"/>
    <mergeCell ref="J45:K45"/>
    <mergeCell ref="L45:M45"/>
    <mergeCell ref="F46:G46"/>
    <mergeCell ref="H46:I46"/>
    <mergeCell ref="J46:K46"/>
    <mergeCell ref="L46:M46"/>
    <mergeCell ref="C51:E51"/>
    <mergeCell ref="F51:G51"/>
    <mergeCell ref="H51:I51"/>
    <mergeCell ref="J51:K51"/>
    <mergeCell ref="L51:M51"/>
    <mergeCell ref="C49:E49"/>
    <mergeCell ref="F49:G49"/>
    <mergeCell ref="H49:I49"/>
    <mergeCell ref="J49:K49"/>
    <mergeCell ref="L49:M49"/>
    <mergeCell ref="N51:O51"/>
    <mergeCell ref="P51:Q51"/>
    <mergeCell ref="F52:G52"/>
    <mergeCell ref="H52:I52"/>
    <mergeCell ref="J52:K52"/>
    <mergeCell ref="L52:M52"/>
    <mergeCell ref="P49:Q49"/>
    <mergeCell ref="F50:G50"/>
    <mergeCell ref="H50:I50"/>
    <mergeCell ref="J50:K50"/>
    <mergeCell ref="L50:M50"/>
    <mergeCell ref="N49:O49"/>
    <mergeCell ref="F55:G55"/>
    <mergeCell ref="H55:I55"/>
    <mergeCell ref="J55:K55"/>
    <mergeCell ref="L55:M55"/>
    <mergeCell ref="F56:G56"/>
    <mergeCell ref="H56:I56"/>
    <mergeCell ref="J56:K56"/>
    <mergeCell ref="L56:M56"/>
    <mergeCell ref="F53:G53"/>
    <mergeCell ref="H53:I53"/>
    <mergeCell ref="J53:K53"/>
    <mergeCell ref="L53:M53"/>
    <mergeCell ref="F54:G54"/>
    <mergeCell ref="H54:I54"/>
    <mergeCell ref="J54:K54"/>
    <mergeCell ref="L54:M54"/>
    <mergeCell ref="F59:G59"/>
    <mergeCell ref="H59:I59"/>
    <mergeCell ref="J59:K59"/>
    <mergeCell ref="L59:M59"/>
    <mergeCell ref="F60:G60"/>
    <mergeCell ref="H60:I60"/>
    <mergeCell ref="J60:K60"/>
    <mergeCell ref="L60:M60"/>
    <mergeCell ref="F57:G57"/>
    <mergeCell ref="H57:I57"/>
    <mergeCell ref="J57:K57"/>
    <mergeCell ref="L57:M57"/>
    <mergeCell ref="F58:G58"/>
    <mergeCell ref="H58:I58"/>
    <mergeCell ref="J58:K58"/>
    <mergeCell ref="L58:M58"/>
    <mergeCell ref="F63:G63"/>
    <mergeCell ref="H63:I63"/>
    <mergeCell ref="J63:K63"/>
    <mergeCell ref="L63:M63"/>
    <mergeCell ref="F64:G64"/>
    <mergeCell ref="H64:I64"/>
    <mergeCell ref="J64:K64"/>
    <mergeCell ref="L64:M64"/>
    <mergeCell ref="F61:G61"/>
    <mergeCell ref="H61:I61"/>
    <mergeCell ref="J61:K61"/>
    <mergeCell ref="L61:M61"/>
    <mergeCell ref="F62:G62"/>
    <mergeCell ref="H62:I62"/>
    <mergeCell ref="J62:K62"/>
    <mergeCell ref="L62:M62"/>
    <mergeCell ref="F67:G67"/>
    <mergeCell ref="H67:I67"/>
    <mergeCell ref="J67:K67"/>
    <mergeCell ref="L67:M67"/>
    <mergeCell ref="A71:G71"/>
    <mergeCell ref="A72:G72"/>
    <mergeCell ref="F65:G65"/>
    <mergeCell ref="H65:I65"/>
    <mergeCell ref="J65:K65"/>
    <mergeCell ref="L65:M65"/>
    <mergeCell ref="F66:G66"/>
    <mergeCell ref="H66:I66"/>
    <mergeCell ref="J66:K66"/>
    <mergeCell ref="L66:M66"/>
    <mergeCell ref="A87:G87"/>
    <mergeCell ref="A89:G89"/>
    <mergeCell ref="A92:C92"/>
    <mergeCell ref="A73:G73"/>
    <mergeCell ref="A74:G74"/>
    <mergeCell ref="A75:G75"/>
    <mergeCell ref="A76:G76"/>
    <mergeCell ref="A79:G79"/>
    <mergeCell ref="A85:G85"/>
  </mergeCells>
  <pageMargins left="0.39370078740157483" right="0.39370078740157483" top="0.39370078740157483" bottom="0.39370078740157483" header="0" footer="0"/>
  <pageSetup paperSize="9" scale="22" orientation="landscape" r:id="rId1"/>
  <headerFooter>
    <oddHeader>&amp;L&amp;"Calibri"&amp;10&amp;K000000ВНУТРЕННЯЯ ИНФОРМАЦИЯ&amp;1#_x000D_&amp;"Calibri"&amp;11&amp;K000000&amp;"times new roman"&amp;10&amp;KB3B3B3&amp;BВНУТРЕННЯЯ ИНФОРМАЦИЯ</oddHeader>
    <oddFooter>&amp;L&amp;"times new roman"&amp;10&amp;KB3B3B3&amp;BВНУТРЕННЯЯ ИНФОРМАЦИЯ</oddFooter>
    <evenHeader>&amp;L&amp;"times new roman"&amp;10&amp;KB3B3B3&amp;BВНУТРЕННЯЯ ИНФОРМАЦИЯ</evenHeader>
    <evenFooter>&amp;L&amp;"times new roman"&amp;10&amp;KB3B3B3&amp;BВНУТРЕННЯЯ ИНФОРМАЦИЯ</evenFooter>
    <firstHeader>&amp;L&amp;"times new roman"&amp;10&amp;KB3B3B3&amp;BВНУТРЕННЯЯ ИНФОРМАЦИЯ</firstHeader>
    <firstFooter>&amp;L&amp;"times new roman"&amp;10&amp;KB3B3B3&amp;BВНУТРЕННЯЯ ИНФОРМАЦИЯ</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717AB-FC2A-4D0A-A700-544DBA630319}">
  <sheetPr>
    <tabColor theme="5" tint="0.59999389629810485"/>
  </sheetPr>
  <dimension ref="A1:E69"/>
  <sheetViews>
    <sheetView view="pageBreakPreview" zoomScale="60" zoomScaleNormal="90" workbookViewId="0">
      <selection activeCell="A5" sqref="A5:B7"/>
    </sheetView>
  </sheetViews>
  <sheetFormatPr defaultColWidth="8.88671875" defaultRowHeight="15" x14ac:dyDescent="0.2"/>
  <cols>
    <col min="1" max="1" width="7.21875" style="628" customWidth="1"/>
    <col min="2" max="2" width="50.44140625" style="166" bestFit="1" customWidth="1"/>
    <col min="3" max="3" width="34.109375" style="628" customWidth="1"/>
    <col min="4" max="4" width="33.5546875" style="628" customWidth="1"/>
    <col min="5" max="5" width="34" style="628" customWidth="1"/>
    <col min="6" max="16384" width="8.88671875" style="166"/>
  </cols>
  <sheetData>
    <row r="1" spans="1:5" s="25" customFormat="1" ht="15.75" x14ac:dyDescent="0.2">
      <c r="B1" s="751"/>
      <c r="C1" s="750"/>
      <c r="D1" s="563"/>
    </row>
    <row r="2" spans="1:5" s="25" customFormat="1" ht="16.5" x14ac:dyDescent="0.2">
      <c r="B2" s="524" t="s">
        <v>2510</v>
      </c>
      <c r="C2" s="524"/>
      <c r="D2" s="409"/>
    </row>
    <row r="3" spans="1:5" s="25" customFormat="1" ht="16.5" x14ac:dyDescent="0.2">
      <c r="B3" s="524"/>
      <c r="C3" s="524"/>
      <c r="D3" s="409"/>
    </row>
    <row r="4" spans="1:5" s="25" customFormat="1" ht="25.15" customHeight="1" x14ac:dyDescent="0.2">
      <c r="A4" s="777" t="s">
        <v>270</v>
      </c>
      <c r="B4" s="768" t="s">
        <v>208</v>
      </c>
      <c r="C4" s="948" t="s">
        <v>2452</v>
      </c>
      <c r="D4" s="949"/>
      <c r="E4" s="949"/>
    </row>
    <row r="5" spans="1:5" s="25" customFormat="1" ht="43.15" customHeight="1" x14ac:dyDescent="0.2">
      <c r="A5" s="777"/>
      <c r="B5" s="564" t="s">
        <v>2632</v>
      </c>
      <c r="C5" s="771"/>
      <c r="D5" s="772"/>
      <c r="E5" s="772"/>
    </row>
    <row r="6" spans="1:5" ht="23.45" customHeight="1" x14ac:dyDescent="0.2">
      <c r="A6" s="385" t="s">
        <v>2405</v>
      </c>
      <c r="B6" s="399" t="s">
        <v>2359</v>
      </c>
      <c r="C6" s="385"/>
      <c r="D6" s="385"/>
      <c r="E6" s="385"/>
    </row>
    <row r="7" spans="1:5" ht="42.75" customHeight="1" x14ac:dyDescent="0.2">
      <c r="A7" s="386"/>
      <c r="B7" s="389" t="s">
        <v>93</v>
      </c>
      <c r="C7" s="386" t="s">
        <v>976</v>
      </c>
      <c r="D7" s="386"/>
      <c r="E7" s="386"/>
    </row>
    <row r="8" spans="1:5" ht="23.45" customHeight="1" x14ac:dyDescent="0.2">
      <c r="A8" s="390" t="s">
        <v>2406</v>
      </c>
      <c r="B8" s="510" t="s">
        <v>2360</v>
      </c>
      <c r="C8" s="390"/>
      <c r="D8" s="390"/>
      <c r="E8" s="390"/>
    </row>
    <row r="9" spans="1:5" ht="23.45" customHeight="1" x14ac:dyDescent="0.2">
      <c r="A9" s="313" t="s">
        <v>2407</v>
      </c>
      <c r="B9" s="448" t="s">
        <v>2361</v>
      </c>
      <c r="C9" s="759"/>
      <c r="D9" s="778"/>
      <c r="E9" s="778"/>
    </row>
    <row r="10" spans="1:5" ht="23.45" customHeight="1" x14ac:dyDescent="0.2">
      <c r="A10" s="310"/>
      <c r="B10" s="507" t="s">
        <v>2362</v>
      </c>
      <c r="C10" s="663" t="s">
        <v>251</v>
      </c>
      <c r="D10" s="778"/>
      <c r="E10" s="778"/>
    </row>
    <row r="11" spans="1:5" ht="107.25" customHeight="1" x14ac:dyDescent="0.2">
      <c r="A11" s="310"/>
      <c r="B11" s="507" t="s">
        <v>2363</v>
      </c>
      <c r="C11" s="753" t="s">
        <v>59</v>
      </c>
      <c r="D11" s="778"/>
      <c r="E11" s="778"/>
    </row>
    <row r="12" spans="1:5" ht="22.15" customHeight="1" x14ac:dyDescent="0.2">
      <c r="A12" s="313" t="s">
        <v>2408</v>
      </c>
      <c r="B12" s="507" t="s">
        <v>2364</v>
      </c>
      <c r="C12" s="663"/>
      <c r="D12" s="778"/>
      <c r="E12" s="778"/>
    </row>
    <row r="13" spans="1:5" ht="22.15" customHeight="1" x14ac:dyDescent="0.2">
      <c r="A13" s="310"/>
      <c r="B13" s="507" t="s">
        <v>2365</v>
      </c>
      <c r="C13" s="508" t="s">
        <v>59</v>
      </c>
      <c r="D13" s="778"/>
      <c r="E13" s="778"/>
    </row>
    <row r="14" spans="1:5" ht="45.6" customHeight="1" x14ac:dyDescent="0.2">
      <c r="A14" s="310"/>
      <c r="B14" s="507" t="s">
        <v>2366</v>
      </c>
      <c r="C14" s="753" t="s">
        <v>251</v>
      </c>
      <c r="D14" s="778"/>
      <c r="E14" s="778"/>
    </row>
    <row r="15" spans="1:5" ht="22.15" customHeight="1" x14ac:dyDescent="0.2">
      <c r="A15" s="390" t="s">
        <v>2409</v>
      </c>
      <c r="B15" s="510" t="s">
        <v>414</v>
      </c>
      <c r="C15" s="390"/>
      <c r="D15" s="390"/>
      <c r="E15" s="390"/>
    </row>
    <row r="16" spans="1:5" ht="22.15" customHeight="1" x14ac:dyDescent="0.2">
      <c r="A16" s="313" t="s">
        <v>2410</v>
      </c>
      <c r="B16" s="507" t="s">
        <v>2367</v>
      </c>
      <c r="C16" s="663"/>
      <c r="D16" s="778"/>
      <c r="E16" s="778"/>
    </row>
    <row r="17" spans="1:5" ht="22.15" customHeight="1" x14ac:dyDescent="0.2">
      <c r="A17" s="310"/>
      <c r="B17" s="507" t="s">
        <v>2368</v>
      </c>
      <c r="C17" s="756" t="s">
        <v>58</v>
      </c>
      <c r="D17" s="778"/>
      <c r="E17" s="778"/>
    </row>
    <row r="18" spans="1:5" ht="22.15" customHeight="1" x14ac:dyDescent="0.2">
      <c r="A18" s="310"/>
      <c r="B18" s="507" t="s">
        <v>2369</v>
      </c>
      <c r="C18" s="756" t="s">
        <v>416</v>
      </c>
      <c r="D18" s="778"/>
      <c r="E18" s="778"/>
    </row>
    <row r="19" spans="1:5" ht="44.45" customHeight="1" x14ac:dyDescent="0.2">
      <c r="A19" s="310"/>
      <c r="B19" s="507" t="s">
        <v>2370</v>
      </c>
      <c r="C19" s="756" t="s">
        <v>416</v>
      </c>
      <c r="D19" s="778"/>
      <c r="E19" s="778"/>
    </row>
    <row r="20" spans="1:5" ht="27" customHeight="1" x14ac:dyDescent="0.2">
      <c r="A20" s="313" t="s">
        <v>2411</v>
      </c>
      <c r="B20" s="507" t="s">
        <v>2371</v>
      </c>
      <c r="C20" s="663"/>
      <c r="D20" s="778"/>
      <c r="E20" s="778"/>
    </row>
    <row r="21" spans="1:5" ht="22.15" customHeight="1" x14ac:dyDescent="0.2">
      <c r="A21" s="310"/>
      <c r="B21" s="448" t="s">
        <v>2372</v>
      </c>
      <c r="C21" s="663"/>
      <c r="D21" s="778"/>
      <c r="E21" s="778"/>
    </row>
    <row r="22" spans="1:5" ht="22.15" customHeight="1" x14ac:dyDescent="0.2">
      <c r="A22" s="310"/>
      <c r="B22" s="509" t="s">
        <v>2373</v>
      </c>
      <c r="C22" s="756" t="s">
        <v>416</v>
      </c>
      <c r="D22" s="778"/>
      <c r="E22" s="778"/>
    </row>
    <row r="23" spans="1:5" ht="22.15" customHeight="1" x14ac:dyDescent="0.2">
      <c r="A23" s="310"/>
      <c r="B23" s="509" t="s">
        <v>2374</v>
      </c>
      <c r="C23" s="663" t="s">
        <v>58</v>
      </c>
      <c r="D23" s="778"/>
      <c r="E23" s="778"/>
    </row>
    <row r="24" spans="1:5" ht="22.15" customHeight="1" x14ac:dyDescent="0.2">
      <c r="A24" s="310"/>
      <c r="B24" s="509" t="s">
        <v>2375</v>
      </c>
      <c r="C24" s="791" t="s">
        <v>2376</v>
      </c>
      <c r="D24" s="778"/>
      <c r="E24" s="778"/>
    </row>
    <row r="25" spans="1:5" ht="22.15" customHeight="1" x14ac:dyDescent="0.2">
      <c r="A25" s="310"/>
      <c r="B25" s="448" t="s">
        <v>2377</v>
      </c>
      <c r="C25" s="663"/>
      <c r="D25" s="778"/>
      <c r="E25" s="778"/>
    </row>
    <row r="26" spans="1:5" ht="22.15" customHeight="1" x14ac:dyDescent="0.2">
      <c r="A26" s="310"/>
      <c r="B26" s="509" t="s">
        <v>2378</v>
      </c>
      <c r="C26" s="791" t="s">
        <v>2376</v>
      </c>
      <c r="D26" s="778"/>
      <c r="E26" s="778"/>
    </row>
    <row r="27" spans="1:5" ht="22.15" customHeight="1" x14ac:dyDescent="0.2">
      <c r="A27" s="313" t="s">
        <v>2412</v>
      </c>
      <c r="B27" s="507" t="s">
        <v>2379</v>
      </c>
      <c r="C27" s="310"/>
      <c r="D27" s="778"/>
      <c r="E27" s="778"/>
    </row>
    <row r="28" spans="1:5" ht="22.15" customHeight="1" x14ac:dyDescent="0.2">
      <c r="A28" s="310"/>
      <c r="B28" s="509" t="s">
        <v>2380</v>
      </c>
      <c r="C28" s="791" t="s">
        <v>58</v>
      </c>
      <c r="D28" s="778"/>
      <c r="E28" s="778"/>
    </row>
    <row r="29" spans="1:5" ht="22.15" customHeight="1" x14ac:dyDescent="0.2">
      <c r="A29" s="310"/>
      <c r="B29" s="509" t="s">
        <v>2381</v>
      </c>
      <c r="C29" s="401" t="s">
        <v>58</v>
      </c>
      <c r="D29" s="778"/>
      <c r="E29" s="778"/>
    </row>
    <row r="30" spans="1:5" ht="45" customHeight="1" x14ac:dyDescent="0.2">
      <c r="A30" s="313" t="s">
        <v>2413</v>
      </c>
      <c r="B30" s="507" t="s">
        <v>2382</v>
      </c>
      <c r="C30" s="665" t="s">
        <v>2383</v>
      </c>
      <c r="D30" s="778"/>
      <c r="E30" s="778"/>
    </row>
    <row r="31" spans="1:5" ht="22.9" customHeight="1" x14ac:dyDescent="0.2">
      <c r="A31" s="390" t="s">
        <v>2414</v>
      </c>
      <c r="B31" s="510" t="s">
        <v>1665</v>
      </c>
      <c r="C31" s="390"/>
      <c r="D31" s="390"/>
      <c r="E31" s="390"/>
    </row>
    <row r="32" spans="1:5" ht="22.9" customHeight="1" x14ac:dyDescent="0.2">
      <c r="A32" s="313" t="s">
        <v>2415</v>
      </c>
      <c r="B32" s="507" t="s">
        <v>2384</v>
      </c>
      <c r="C32" s="663"/>
      <c r="D32" s="778"/>
      <c r="E32" s="778"/>
    </row>
    <row r="33" spans="1:5" ht="54" customHeight="1" x14ac:dyDescent="0.2">
      <c r="A33" s="310"/>
      <c r="B33" s="509"/>
      <c r="C33" s="665" t="s">
        <v>58</v>
      </c>
      <c r="D33" s="778"/>
      <c r="E33" s="778"/>
    </row>
    <row r="34" spans="1:5" ht="22.9" customHeight="1" x14ac:dyDescent="0.2">
      <c r="A34" s="310"/>
      <c r="B34" s="509" t="s">
        <v>2386</v>
      </c>
      <c r="C34" s="665" t="s">
        <v>58</v>
      </c>
      <c r="D34" s="778"/>
      <c r="E34" s="778"/>
    </row>
    <row r="35" spans="1:5" ht="22.9" customHeight="1" x14ac:dyDescent="0.2">
      <c r="A35" s="310"/>
      <c r="B35" s="509" t="s">
        <v>2387</v>
      </c>
      <c r="C35" s="665" t="s">
        <v>58</v>
      </c>
      <c r="D35" s="778"/>
      <c r="E35" s="778"/>
    </row>
    <row r="36" spans="1:5" ht="139.5" customHeight="1" x14ac:dyDescent="0.2">
      <c r="A36" s="313" t="s">
        <v>2416</v>
      </c>
      <c r="B36" s="507" t="s">
        <v>2388</v>
      </c>
      <c r="C36" s="663"/>
      <c r="D36" s="778"/>
      <c r="E36" s="778"/>
    </row>
    <row r="37" spans="1:5" ht="148.5" customHeight="1" x14ac:dyDescent="0.2">
      <c r="A37" s="310"/>
      <c r="B37" s="509" t="s">
        <v>2385</v>
      </c>
      <c r="C37" s="665" t="s">
        <v>58</v>
      </c>
      <c r="D37" s="778"/>
      <c r="E37" s="778"/>
    </row>
    <row r="38" spans="1:5" ht="21" customHeight="1" x14ac:dyDescent="0.2">
      <c r="A38" s="310"/>
      <c r="B38" s="509" t="s">
        <v>2389</v>
      </c>
      <c r="C38" s="665" t="s">
        <v>58</v>
      </c>
      <c r="D38" s="778"/>
      <c r="E38" s="778"/>
    </row>
    <row r="39" spans="1:5" ht="21" customHeight="1" x14ac:dyDescent="0.2">
      <c r="A39" s="390" t="s">
        <v>2417</v>
      </c>
      <c r="B39" s="388" t="s">
        <v>2390</v>
      </c>
      <c r="C39" s="390"/>
      <c r="D39" s="390"/>
      <c r="E39" s="390"/>
    </row>
    <row r="40" spans="1:5" ht="140.25" customHeight="1" x14ac:dyDescent="0.2">
      <c r="A40" s="313"/>
      <c r="B40" s="509" t="s">
        <v>2391</v>
      </c>
      <c r="C40" s="753" t="s">
        <v>416</v>
      </c>
      <c r="D40" s="778"/>
      <c r="E40" s="778"/>
    </row>
    <row r="41" spans="1:5" ht="42" customHeight="1" x14ac:dyDescent="0.2">
      <c r="A41" s="313"/>
      <c r="B41" s="509" t="s">
        <v>2392</v>
      </c>
      <c r="C41" s="753" t="s">
        <v>416</v>
      </c>
      <c r="D41" s="778"/>
      <c r="E41" s="778"/>
    </row>
    <row r="42" spans="1:5" ht="38.450000000000003" customHeight="1" x14ac:dyDescent="0.2">
      <c r="A42" s="390" t="s">
        <v>2418</v>
      </c>
      <c r="B42" s="388" t="s">
        <v>832</v>
      </c>
      <c r="C42" s="390"/>
      <c r="D42" s="390"/>
      <c r="E42" s="390"/>
    </row>
    <row r="43" spans="1:5" ht="21" customHeight="1" x14ac:dyDescent="0.2">
      <c r="A43" s="313"/>
      <c r="B43" s="509" t="s">
        <v>2393</v>
      </c>
      <c r="C43" s="756" t="s">
        <v>59</v>
      </c>
      <c r="D43" s="778"/>
      <c r="E43" s="778"/>
    </row>
    <row r="44" spans="1:5" ht="21" customHeight="1" x14ac:dyDescent="0.2">
      <c r="A44" s="313"/>
      <c r="B44" s="509" t="s">
        <v>2394</v>
      </c>
      <c r="C44" s="756" t="s">
        <v>59</v>
      </c>
      <c r="D44" s="778"/>
      <c r="E44" s="778"/>
    </row>
    <row r="45" spans="1:5" ht="21" customHeight="1" x14ac:dyDescent="0.2">
      <c r="A45" s="313"/>
      <c r="B45" s="509" t="s">
        <v>2395</v>
      </c>
      <c r="C45" s="756" t="s">
        <v>59</v>
      </c>
      <c r="D45" s="778"/>
      <c r="E45" s="778"/>
    </row>
    <row r="46" spans="1:5" ht="21" customHeight="1" x14ac:dyDescent="0.2">
      <c r="A46" s="390" t="s">
        <v>2419</v>
      </c>
      <c r="B46" s="388" t="s">
        <v>1311</v>
      </c>
      <c r="C46" s="390"/>
      <c r="D46" s="390"/>
      <c r="E46" s="390"/>
    </row>
    <row r="47" spans="1:5" ht="42" customHeight="1" x14ac:dyDescent="0.2">
      <c r="A47" s="313" t="s">
        <v>2420</v>
      </c>
      <c r="B47" s="507" t="s">
        <v>2396</v>
      </c>
      <c r="C47" s="753" t="s">
        <v>2397</v>
      </c>
      <c r="D47" s="778"/>
      <c r="E47" s="778"/>
    </row>
    <row r="48" spans="1:5" ht="21.6" customHeight="1" x14ac:dyDescent="0.2">
      <c r="A48" s="313" t="s">
        <v>2421</v>
      </c>
      <c r="B48" s="507" t="s">
        <v>2398</v>
      </c>
      <c r="C48" s="663"/>
      <c r="D48" s="778"/>
      <c r="E48" s="778"/>
    </row>
    <row r="49" spans="1:5" ht="43.5" customHeight="1" x14ac:dyDescent="0.2">
      <c r="A49" s="310"/>
      <c r="B49" s="509" t="s">
        <v>1662</v>
      </c>
      <c r="C49" s="753" t="s">
        <v>2</v>
      </c>
      <c r="D49" s="778"/>
      <c r="E49" s="778"/>
    </row>
    <row r="50" spans="1:5" ht="21.6" customHeight="1" x14ac:dyDescent="0.2">
      <c r="A50" s="310"/>
      <c r="B50" s="509" t="s">
        <v>1663</v>
      </c>
      <c r="C50" s="753" t="s">
        <v>36</v>
      </c>
      <c r="D50" s="778"/>
      <c r="E50" s="778"/>
    </row>
    <row r="51" spans="1:5" ht="42.6" customHeight="1" x14ac:dyDescent="0.2">
      <c r="A51" s="310"/>
      <c r="B51" s="509" t="s">
        <v>2399</v>
      </c>
      <c r="C51" s="753" t="s">
        <v>1</v>
      </c>
      <c r="D51" s="778"/>
      <c r="E51" s="778"/>
    </row>
    <row r="52" spans="1:5" ht="24.6" customHeight="1" x14ac:dyDescent="0.2">
      <c r="A52" s="313" t="s">
        <v>2422</v>
      </c>
      <c r="B52" s="507" t="s">
        <v>2400</v>
      </c>
      <c r="C52" s="663"/>
      <c r="D52" s="778"/>
      <c r="E52" s="778"/>
    </row>
    <row r="53" spans="1:5" ht="28.9" customHeight="1" x14ac:dyDescent="0.2">
      <c r="A53" s="310"/>
      <c r="B53" s="509" t="s">
        <v>2401</v>
      </c>
      <c r="C53" s="756" t="s">
        <v>59</v>
      </c>
      <c r="D53" s="778"/>
      <c r="E53" s="778"/>
    </row>
    <row r="54" spans="1:5" ht="43.9" customHeight="1" x14ac:dyDescent="0.2">
      <c r="A54" s="310"/>
      <c r="B54" s="509" t="s">
        <v>2402</v>
      </c>
      <c r="C54" s="756" t="s">
        <v>251</v>
      </c>
      <c r="D54" s="778"/>
      <c r="E54" s="778"/>
    </row>
    <row r="55" spans="1:5" ht="45.6" customHeight="1" x14ac:dyDescent="0.2">
      <c r="A55" s="310"/>
      <c r="B55" s="509" t="s">
        <v>2403</v>
      </c>
      <c r="C55" s="756" t="s">
        <v>36</v>
      </c>
      <c r="D55" s="778"/>
      <c r="E55" s="778"/>
    </row>
    <row r="56" spans="1:5" ht="63.6" customHeight="1" x14ac:dyDescent="0.2">
      <c r="A56" s="313" t="s">
        <v>2423</v>
      </c>
      <c r="B56" s="507" t="s">
        <v>2404</v>
      </c>
      <c r="C56" s="756" t="s">
        <v>13</v>
      </c>
      <c r="D56" s="778"/>
      <c r="E56" s="778"/>
    </row>
    <row r="57" spans="1:5" ht="27.6" customHeight="1" x14ac:dyDescent="0.2">
      <c r="A57" s="390"/>
      <c r="B57" s="388" t="s">
        <v>2424</v>
      </c>
      <c r="C57" s="387"/>
      <c r="D57" s="387"/>
      <c r="E57" s="390"/>
    </row>
    <row r="58" spans="1:5" ht="22.15" customHeight="1" x14ac:dyDescent="0.2">
      <c r="A58" s="778"/>
      <c r="B58" s="398" t="s">
        <v>2425</v>
      </c>
      <c r="C58" s="75"/>
      <c r="D58" s="778"/>
      <c r="E58" s="778"/>
    </row>
    <row r="69" ht="57" customHeight="1" x14ac:dyDescent="0.2"/>
  </sheetData>
  <mergeCells count="1">
    <mergeCell ref="C4:E4"/>
  </mergeCells>
  <pageMargins left="0.39370078740157483" right="0.39370078740157483" top="0.39370078740157483" bottom="0.39370078740157483" header="0" footer="0"/>
  <pageSetup paperSize="9" scale="50" orientation="portrait" r:id="rId1"/>
  <headerFooter>
    <oddHeader>&amp;L&amp;"Calibri"&amp;10&amp;K000000ВНУТРЕННЯЯ ИНФОРМАЦИЯ&amp;1#_x000D_&amp;"Calibri"&amp;11&amp;K000000&amp;"times new roman"&amp;10&amp;KB3B3B3&amp;BВНУТРЕННЯЯ ИНФОРМАЦИЯ</oddHeader>
    <oddFooter>&amp;L&amp;"times new roman"&amp;10&amp;KB3B3B3&amp;BВНУТРЕННЯЯ ИНФОРМАЦИЯ</oddFooter>
    <evenHeader>&amp;L&amp;"times new roman"&amp;10&amp;KB3B3B3&amp;BВНУТРЕННЯЯ ИНФОРМАЦИЯ</evenHeader>
    <evenFooter>&amp;L&amp;"times new roman"&amp;10&amp;KB3B3B3&amp;BВНУТРЕННЯЯ ИНФОРМАЦИЯ</evenFooter>
    <firstHeader>&amp;L&amp;"times new roman"&amp;10&amp;KB3B3B3&amp;BВНУТРЕННЯЯ ИНФОРМАЦИЯ</firstHeader>
    <firstFooter>&amp;L&amp;"times new roman"&amp;10&amp;KB3B3B3&amp;BВНУТРЕННЯЯ ИНФОРМАЦИЯ</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3D8E8-BF37-4D6F-AADB-F12D37793A55}">
  <sheetPr>
    <tabColor theme="5" tint="0.59999389629810485"/>
  </sheetPr>
  <dimension ref="A2:D69"/>
  <sheetViews>
    <sheetView view="pageBreakPreview" zoomScaleNormal="90" zoomScaleSheetLayoutView="100" workbookViewId="0">
      <selection activeCell="A5" sqref="A5:B7"/>
    </sheetView>
  </sheetViews>
  <sheetFormatPr defaultColWidth="8.88671875" defaultRowHeight="15.75" x14ac:dyDescent="0.2"/>
  <cols>
    <col min="1" max="1" width="4.77734375" style="751" bestFit="1" customWidth="1"/>
    <col min="2" max="2" width="100.88671875" style="750" customWidth="1"/>
    <col min="3" max="3" width="25.21875" style="563" customWidth="1"/>
    <col min="4" max="4" width="1.109375" style="25" customWidth="1"/>
    <col min="5" max="16384" width="8.88671875" style="25"/>
  </cols>
  <sheetData>
    <row r="2" spans="1:4" ht="16.5" x14ac:dyDescent="0.2">
      <c r="A2" s="524" t="s">
        <v>2510</v>
      </c>
      <c r="B2" s="524"/>
      <c r="C2" s="409"/>
    </row>
    <row r="3" spans="1:4" x14ac:dyDescent="0.2">
      <c r="B3" s="518"/>
      <c r="C3" s="552"/>
    </row>
    <row r="4" spans="1:4" s="751" customFormat="1" ht="38.450000000000003" customHeight="1" x14ac:dyDescent="0.2">
      <c r="A4" s="777" t="s">
        <v>270</v>
      </c>
      <c r="B4" s="768" t="s">
        <v>208</v>
      </c>
      <c r="C4" s="777" t="s">
        <v>2452</v>
      </c>
    </row>
    <row r="5" spans="1:4" ht="27" customHeight="1" x14ac:dyDescent="0.2">
      <c r="A5" s="950" t="s">
        <v>2602</v>
      </c>
      <c r="B5" s="950"/>
      <c r="C5" s="553"/>
    </row>
    <row r="6" spans="1:4" ht="27" customHeight="1" x14ac:dyDescent="0.2">
      <c r="A6" s="531" t="s">
        <v>278</v>
      </c>
      <c r="B6" s="532" t="s">
        <v>2603</v>
      </c>
      <c r="C6" s="554"/>
      <c r="D6" s="527"/>
    </row>
    <row r="7" spans="1:4" s="409" customFormat="1" ht="42.75" customHeight="1" x14ac:dyDescent="0.2">
      <c r="A7" s="426" t="s">
        <v>279</v>
      </c>
      <c r="B7" s="555" t="s">
        <v>421</v>
      </c>
      <c r="C7" s="556"/>
    </row>
    <row r="8" spans="1:4" ht="27" customHeight="1" x14ac:dyDescent="0.2">
      <c r="A8" s="75" t="s">
        <v>280</v>
      </c>
      <c r="B8" s="557" t="s">
        <v>420</v>
      </c>
      <c r="C8" s="558"/>
    </row>
    <row r="9" spans="1:4" ht="27" customHeight="1" x14ac:dyDescent="0.2">
      <c r="A9" s="75"/>
      <c r="B9" s="559" t="s">
        <v>2604</v>
      </c>
      <c r="C9" s="793" t="s">
        <v>872</v>
      </c>
    </row>
    <row r="10" spans="1:4" ht="27" customHeight="1" x14ac:dyDescent="0.2">
      <c r="A10" s="75"/>
      <c r="B10" s="559" t="s">
        <v>2605</v>
      </c>
      <c r="C10" s="794" t="s">
        <v>416</v>
      </c>
    </row>
    <row r="11" spans="1:4" ht="107.25" customHeight="1" x14ac:dyDescent="0.2">
      <c r="A11" s="75"/>
      <c r="B11" s="559" t="s">
        <v>2606</v>
      </c>
      <c r="C11" s="794" t="s">
        <v>2463</v>
      </c>
    </row>
    <row r="12" spans="1:4" s="409" customFormat="1" ht="27" customHeight="1" x14ac:dyDescent="0.2">
      <c r="A12" s="426" t="s">
        <v>747</v>
      </c>
      <c r="B12" s="560" t="s">
        <v>223</v>
      </c>
      <c r="C12" s="561"/>
    </row>
    <row r="13" spans="1:4" ht="27" customHeight="1" x14ac:dyDescent="0.2">
      <c r="A13" s="75" t="s">
        <v>1003</v>
      </c>
      <c r="B13" s="557" t="s">
        <v>2607</v>
      </c>
      <c r="C13" s="794" t="s">
        <v>416</v>
      </c>
    </row>
    <row r="14" spans="1:4" ht="27" customHeight="1" x14ac:dyDescent="0.2">
      <c r="A14" s="75" t="s">
        <v>1004</v>
      </c>
      <c r="B14" s="557" t="s">
        <v>2608</v>
      </c>
      <c r="C14" s="794" t="s">
        <v>416</v>
      </c>
    </row>
    <row r="15" spans="1:4" ht="27" customHeight="1" x14ac:dyDescent="0.2">
      <c r="A15" s="75" t="s">
        <v>1005</v>
      </c>
      <c r="B15" s="557" t="s">
        <v>2609</v>
      </c>
      <c r="C15" s="794" t="s">
        <v>2610</v>
      </c>
    </row>
    <row r="16" spans="1:4" s="409" customFormat="1" ht="27" customHeight="1" x14ac:dyDescent="0.2">
      <c r="A16" s="75" t="s">
        <v>2611</v>
      </c>
      <c r="B16" s="557" t="s">
        <v>2612</v>
      </c>
      <c r="C16" s="558"/>
    </row>
    <row r="17" spans="1:3" s="409" customFormat="1" ht="43.9" customHeight="1" x14ac:dyDescent="0.2">
      <c r="A17" s="75"/>
      <c r="B17" s="559" t="s">
        <v>2613</v>
      </c>
      <c r="C17" s="793" t="s">
        <v>2614</v>
      </c>
    </row>
    <row r="18" spans="1:3" s="409" customFormat="1" ht="27" customHeight="1" x14ac:dyDescent="0.2">
      <c r="A18" s="75"/>
      <c r="B18" s="559" t="s">
        <v>256</v>
      </c>
      <c r="C18" s="793" t="s">
        <v>2615</v>
      </c>
    </row>
    <row r="19" spans="1:3" s="409" customFormat="1" ht="27" customHeight="1" x14ac:dyDescent="0.2">
      <c r="A19" s="75" t="s">
        <v>2616</v>
      </c>
      <c r="B19" s="557" t="s">
        <v>2617</v>
      </c>
      <c r="C19" s="558"/>
    </row>
    <row r="20" spans="1:3" s="409" customFormat="1" ht="27" customHeight="1" x14ac:dyDescent="0.2">
      <c r="A20" s="75"/>
      <c r="B20" s="559" t="s">
        <v>2618</v>
      </c>
      <c r="C20" s="793" t="s">
        <v>7</v>
      </c>
    </row>
    <row r="21" spans="1:3" s="409" customFormat="1" ht="27" customHeight="1" x14ac:dyDescent="0.2">
      <c r="A21" s="75"/>
      <c r="B21" s="559" t="s">
        <v>2619</v>
      </c>
      <c r="C21" s="793" t="s">
        <v>7</v>
      </c>
    </row>
    <row r="22" spans="1:3" ht="27" customHeight="1" x14ac:dyDescent="0.2">
      <c r="A22" s="75" t="s">
        <v>2620</v>
      </c>
      <c r="B22" s="694" t="s">
        <v>2917</v>
      </c>
      <c r="C22" s="793" t="s">
        <v>7</v>
      </c>
    </row>
    <row r="23" spans="1:3" s="409" customFormat="1" ht="46.9" customHeight="1" x14ac:dyDescent="0.2">
      <c r="A23" s="426" t="s">
        <v>748</v>
      </c>
      <c r="B23" s="695" t="s">
        <v>2918</v>
      </c>
      <c r="C23" s="558" t="s">
        <v>13</v>
      </c>
    </row>
    <row r="24" spans="1:3" x14ac:dyDescent="0.2">
      <c r="A24" s="951"/>
      <c r="B24" s="951"/>
      <c r="C24" s="562"/>
    </row>
    <row r="25" spans="1:3" ht="19.899999999999999" customHeight="1" x14ac:dyDescent="0.2">
      <c r="A25" s="409" t="s">
        <v>2500</v>
      </c>
      <c r="B25" s="409"/>
      <c r="C25" s="409"/>
    </row>
    <row r="26" spans="1:3" ht="19.899999999999999" customHeight="1" x14ac:dyDescent="0.2">
      <c r="A26" s="25" t="s">
        <v>2621</v>
      </c>
      <c r="B26" s="25"/>
      <c r="C26" s="409"/>
    </row>
    <row r="27" spans="1:3" x14ac:dyDescent="0.2">
      <c r="A27" s="525"/>
      <c r="B27" s="525"/>
      <c r="C27" s="409"/>
    </row>
    <row r="28" spans="1:3" ht="25.15" customHeight="1" x14ac:dyDescent="0.2">
      <c r="A28" s="409" t="s">
        <v>1007</v>
      </c>
      <c r="B28" s="409"/>
      <c r="C28" s="409"/>
    </row>
    <row r="29" spans="1:3" ht="25.15" customHeight="1" x14ac:dyDescent="0.2">
      <c r="A29" s="25" t="s">
        <v>2425</v>
      </c>
      <c r="B29" s="25"/>
      <c r="C29" s="25"/>
    </row>
    <row r="30" spans="1:3" x14ac:dyDescent="0.2">
      <c r="A30" s="25"/>
      <c r="B30" s="25"/>
      <c r="C30" s="25"/>
    </row>
    <row r="31" spans="1:3" x14ac:dyDescent="0.2">
      <c r="A31" s="25"/>
      <c r="B31" s="25"/>
      <c r="C31" s="25"/>
    </row>
    <row r="33" ht="54" customHeight="1" x14ac:dyDescent="0.2"/>
    <row r="36" ht="139.5" customHeight="1" x14ac:dyDescent="0.2"/>
    <row r="37" ht="148.5" customHeight="1" x14ac:dyDescent="0.2"/>
    <row r="40" ht="140.25" customHeight="1" x14ac:dyDescent="0.2"/>
    <row r="49" ht="43.5" customHeight="1" x14ac:dyDescent="0.2"/>
    <row r="69" ht="57" customHeight="1" x14ac:dyDescent="0.2"/>
  </sheetData>
  <mergeCells count="2">
    <mergeCell ref="A5:B5"/>
    <mergeCell ref="A24:B24"/>
  </mergeCells>
  <pageMargins left="0.39370078740157483" right="0.39370078740157483" top="0.39370078740157483" bottom="0.39370078740157483" header="0" footer="0"/>
  <pageSetup paperSize="9" scale="61" orientation="portrait" r:id="rId1"/>
  <headerFooter>
    <oddHeader>&amp;L&amp;"Calibri"&amp;10&amp;K000000ВНУТРЕННЯЯ ИНФОРМАЦИЯ&amp;1#_x000D_&amp;"Calibri"&amp;11&amp;K000000&amp;"times new roman"&amp;10&amp;KB3B3B3&amp;BВНУТРЕННЯЯ ИНФОРМАЦИЯ</oddHeader>
    <oddFooter>&amp;L&amp;"times new roman"&amp;10&amp;KB3B3B3&amp;BВНУТРЕННЯЯ ИНФОРМАЦИЯ</oddFooter>
    <evenHeader>&amp;L&amp;"times new roman"&amp;10&amp;KB3B3B3&amp;BВНУТРЕННЯЯ ИНФОРМАЦИЯ</evenHeader>
    <evenFooter>&amp;L&amp;"times new roman"&amp;10&amp;KB3B3B3&amp;BВНУТРЕННЯЯ ИНФОРМАЦИЯ</evenFooter>
    <firstHeader>&amp;L&amp;"times new roman"&amp;10&amp;KB3B3B3&amp;BВНУТРЕННЯЯ ИНФОРМАЦИЯ</firstHeader>
    <firstFooter>&amp;L&amp;"times new roman"&amp;10&amp;KB3B3B3&amp;BВНУТРЕННЯЯ ИНФОРМАЦИЯ</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E0C23-64E9-4227-80A5-DB94D8430C14}">
  <sheetPr>
    <tabColor theme="5" tint="0.59999389629810485"/>
    <pageSetUpPr fitToPage="1"/>
  </sheetPr>
  <dimension ref="A1:G136"/>
  <sheetViews>
    <sheetView view="pageBreakPreview" zoomScale="70" zoomScaleNormal="70" zoomScaleSheetLayoutView="70" workbookViewId="0">
      <selection activeCell="A5" sqref="A5:B7"/>
    </sheetView>
  </sheetViews>
  <sheetFormatPr defaultColWidth="8.88671875" defaultRowHeight="15" x14ac:dyDescent="0.2"/>
  <cols>
    <col min="1" max="1" width="7.21875" style="628" customWidth="1"/>
    <col min="2" max="2" width="50.44140625" style="166" bestFit="1" customWidth="1"/>
    <col min="3" max="3" width="34.109375" style="628" customWidth="1"/>
    <col min="4" max="4" width="32.5546875" style="628" customWidth="1"/>
    <col min="5" max="5" width="34" style="628" customWidth="1"/>
    <col min="6" max="16384" width="8.88671875" style="166"/>
  </cols>
  <sheetData>
    <row r="1" spans="1:5" s="25" customFormat="1" ht="15.75" x14ac:dyDescent="0.2">
      <c r="B1" s="751"/>
      <c r="C1" s="750"/>
      <c r="D1" s="563"/>
    </row>
    <row r="2" spans="1:5" s="25" customFormat="1" ht="16.5" x14ac:dyDescent="0.2">
      <c r="B2" s="524" t="s">
        <v>2510</v>
      </c>
      <c r="C2" s="524"/>
      <c r="D2" s="409"/>
    </row>
    <row r="3" spans="1:5" s="25" customFormat="1" ht="16.5" x14ac:dyDescent="0.2">
      <c r="B3" s="524"/>
      <c r="C3" s="524"/>
      <c r="D3" s="409"/>
    </row>
    <row r="4" spans="1:5" s="25" customFormat="1" ht="25.15" customHeight="1" x14ac:dyDescent="0.2">
      <c r="A4" s="777" t="s">
        <v>270</v>
      </c>
      <c r="B4" s="768" t="s">
        <v>208</v>
      </c>
      <c r="C4" s="948" t="s">
        <v>2452</v>
      </c>
      <c r="D4" s="949"/>
      <c r="E4" s="949"/>
    </row>
    <row r="5" spans="1:5" s="25" customFormat="1" ht="43.15" customHeight="1" x14ac:dyDescent="0.2">
      <c r="A5" s="777"/>
      <c r="B5" s="564" t="s">
        <v>2634</v>
      </c>
      <c r="C5" s="771"/>
      <c r="D5" s="772"/>
      <c r="E5" s="772"/>
    </row>
    <row r="6" spans="1:5" ht="35.450000000000003" customHeight="1" x14ac:dyDescent="0.2">
      <c r="A6" s="517" t="s">
        <v>1611</v>
      </c>
      <c r="B6" s="85" t="s">
        <v>1809</v>
      </c>
      <c r="C6" s="517"/>
      <c r="D6" s="517"/>
      <c r="E6" s="517"/>
    </row>
    <row r="7" spans="1:5" ht="42.75" customHeight="1" x14ac:dyDescent="0.2">
      <c r="A7" s="161"/>
      <c r="B7" s="161"/>
      <c r="C7" s="161" t="s">
        <v>2744</v>
      </c>
      <c r="D7" s="672" t="s">
        <v>2889</v>
      </c>
      <c r="E7" s="672" t="s">
        <v>2890</v>
      </c>
    </row>
    <row r="8" spans="1:5" ht="150.6" customHeight="1" x14ac:dyDescent="0.2">
      <c r="A8" s="162"/>
      <c r="B8" s="161" t="s">
        <v>93</v>
      </c>
      <c r="C8" s="162" t="s">
        <v>2622</v>
      </c>
      <c r="D8" s="162" t="s">
        <v>2936</v>
      </c>
      <c r="E8" s="162" t="s">
        <v>2745</v>
      </c>
    </row>
    <row r="9" spans="1:5" ht="46.15" customHeight="1" x14ac:dyDescent="0.2">
      <c r="A9" s="648" t="s">
        <v>1612</v>
      </c>
      <c r="B9" s="1006" t="s">
        <v>1654</v>
      </c>
      <c r="C9" s="1007"/>
      <c r="D9" s="1007"/>
      <c r="E9" s="1008"/>
    </row>
    <row r="10" spans="1:5" ht="222" customHeight="1" x14ac:dyDescent="0.2">
      <c r="A10" s="565" t="s">
        <v>1613</v>
      </c>
      <c r="B10" s="566" t="s">
        <v>1655</v>
      </c>
      <c r="C10" s="778" t="s">
        <v>2746</v>
      </c>
      <c r="D10" s="673" t="s">
        <v>2891</v>
      </c>
      <c r="E10" s="776" t="s">
        <v>2892</v>
      </c>
    </row>
    <row r="11" spans="1:5" ht="232.5" x14ac:dyDescent="0.2">
      <c r="A11" s="1009" t="s">
        <v>1614</v>
      </c>
      <c r="B11" s="1011" t="s">
        <v>1656</v>
      </c>
      <c r="C11" s="778" t="s">
        <v>2747</v>
      </c>
      <c r="D11" s="1013"/>
      <c r="E11" s="1013"/>
    </row>
    <row r="12" spans="1:5" ht="122.25" customHeight="1" x14ac:dyDescent="0.2">
      <c r="A12" s="1010"/>
      <c r="B12" s="1012"/>
      <c r="C12" s="775" t="s">
        <v>1810</v>
      </c>
      <c r="D12" s="1014"/>
      <c r="E12" s="1014"/>
    </row>
    <row r="13" spans="1:5" ht="246" customHeight="1" x14ac:dyDescent="0.2">
      <c r="A13" s="565" t="s">
        <v>1615</v>
      </c>
      <c r="B13" s="566" t="s">
        <v>1828</v>
      </c>
      <c r="C13" s="778"/>
      <c r="D13" s="673" t="s">
        <v>2893</v>
      </c>
      <c r="E13" s="673" t="s">
        <v>2894</v>
      </c>
    </row>
    <row r="14" spans="1:5" ht="59.45" customHeight="1" x14ac:dyDescent="0.2">
      <c r="A14" s="565" t="s">
        <v>1616</v>
      </c>
      <c r="B14" s="566" t="s">
        <v>2748</v>
      </c>
      <c r="C14" s="778" t="s">
        <v>2749</v>
      </c>
      <c r="D14" s="778" t="s">
        <v>2750</v>
      </c>
      <c r="E14" s="778" t="s">
        <v>2751</v>
      </c>
    </row>
    <row r="15" spans="1:5" ht="62.45" customHeight="1" x14ac:dyDescent="0.2">
      <c r="A15" s="565" t="s">
        <v>2752</v>
      </c>
      <c r="B15" s="956" t="s">
        <v>2364</v>
      </c>
      <c r="C15" s="957"/>
      <c r="D15" s="957"/>
      <c r="E15" s="958"/>
    </row>
    <row r="16" spans="1:5" ht="55.5" customHeight="1" x14ac:dyDescent="0.2">
      <c r="A16" s="565"/>
      <c r="B16" s="507" t="s">
        <v>2365</v>
      </c>
      <c r="C16" s="782" t="s">
        <v>1008</v>
      </c>
      <c r="D16" s="782" t="s">
        <v>2753</v>
      </c>
      <c r="E16" s="782" t="s">
        <v>2754</v>
      </c>
    </row>
    <row r="17" spans="1:5" ht="54" customHeight="1" x14ac:dyDescent="0.2">
      <c r="A17" s="565"/>
      <c r="B17" s="507" t="s">
        <v>2366</v>
      </c>
      <c r="C17" s="1003" t="s">
        <v>59</v>
      </c>
      <c r="D17" s="1004"/>
      <c r="E17" s="1005"/>
    </row>
    <row r="18" spans="1:5" ht="42.75" x14ac:dyDescent="0.2">
      <c r="A18" s="565" t="s">
        <v>1617</v>
      </c>
      <c r="B18" s="566" t="s">
        <v>1658</v>
      </c>
      <c r="C18" s="1003" t="s">
        <v>12</v>
      </c>
      <c r="D18" s="1004"/>
      <c r="E18" s="1005"/>
    </row>
    <row r="19" spans="1:5" ht="24" customHeight="1" x14ac:dyDescent="0.2">
      <c r="A19" s="649" t="s">
        <v>309</v>
      </c>
      <c r="B19" s="986" t="s">
        <v>414</v>
      </c>
      <c r="C19" s="987"/>
      <c r="D19" s="987"/>
      <c r="E19" s="988"/>
    </row>
    <row r="20" spans="1:5" ht="24" customHeight="1" x14ac:dyDescent="0.2">
      <c r="A20" s="778" t="s">
        <v>2755</v>
      </c>
      <c r="B20" s="956" t="s">
        <v>2367</v>
      </c>
      <c r="C20" s="957"/>
      <c r="D20" s="957"/>
      <c r="E20" s="958"/>
    </row>
    <row r="21" spans="1:5" ht="34.5" customHeight="1" x14ac:dyDescent="0.2">
      <c r="A21" s="778"/>
      <c r="B21" s="507" t="s">
        <v>2368</v>
      </c>
      <c r="C21" s="1000" t="s">
        <v>2895</v>
      </c>
      <c r="D21" s="1001"/>
      <c r="E21" s="1002"/>
    </row>
    <row r="22" spans="1:5" ht="43.15" customHeight="1" x14ac:dyDescent="0.2">
      <c r="A22" s="778"/>
      <c r="B22" s="507" t="s">
        <v>2369</v>
      </c>
      <c r="C22" s="982" t="s">
        <v>416</v>
      </c>
      <c r="D22" s="983"/>
      <c r="E22" s="984"/>
    </row>
    <row r="23" spans="1:5" ht="39.6" customHeight="1" x14ac:dyDescent="0.2">
      <c r="A23" s="778" t="s">
        <v>2756</v>
      </c>
      <c r="B23" s="956" t="s">
        <v>2371</v>
      </c>
      <c r="C23" s="957"/>
      <c r="D23" s="957"/>
      <c r="E23" s="958"/>
    </row>
    <row r="24" spans="1:5" ht="26.45" customHeight="1" x14ac:dyDescent="0.2">
      <c r="A24" s="778"/>
      <c r="B24" s="974" t="s">
        <v>2372</v>
      </c>
      <c r="C24" s="975"/>
      <c r="D24" s="975"/>
      <c r="E24" s="996"/>
    </row>
    <row r="25" spans="1:5" ht="99" customHeight="1" x14ac:dyDescent="0.2">
      <c r="A25" s="778"/>
      <c r="B25" s="509" t="s">
        <v>2373</v>
      </c>
      <c r="C25" s="982" t="s">
        <v>59</v>
      </c>
      <c r="D25" s="983"/>
      <c r="E25" s="984"/>
    </row>
    <row r="26" spans="1:5" ht="42" customHeight="1" x14ac:dyDescent="0.2">
      <c r="A26" s="778"/>
      <c r="B26" s="509" t="s">
        <v>2374</v>
      </c>
      <c r="C26" s="982" t="s">
        <v>1897</v>
      </c>
      <c r="D26" s="983"/>
      <c r="E26" s="984"/>
    </row>
    <row r="27" spans="1:5" ht="46.5" customHeight="1" x14ac:dyDescent="0.2">
      <c r="A27" s="778"/>
      <c r="B27" s="509" t="s">
        <v>2375</v>
      </c>
      <c r="C27" s="1000" t="s">
        <v>2896</v>
      </c>
      <c r="D27" s="1001"/>
      <c r="E27" s="1002"/>
    </row>
    <row r="28" spans="1:5" ht="39" customHeight="1" x14ac:dyDescent="0.2">
      <c r="A28" s="778"/>
      <c r="B28" s="974" t="s">
        <v>2377</v>
      </c>
      <c r="C28" s="975"/>
      <c r="D28" s="975"/>
      <c r="E28" s="996"/>
    </row>
    <row r="29" spans="1:5" ht="37.15" customHeight="1" x14ac:dyDescent="0.2">
      <c r="A29" s="778"/>
      <c r="B29" s="509" t="s">
        <v>2378</v>
      </c>
      <c r="C29" s="997" t="s">
        <v>974</v>
      </c>
      <c r="D29" s="998"/>
      <c r="E29" s="999"/>
    </row>
    <row r="30" spans="1:5" ht="22.15" customHeight="1" x14ac:dyDescent="0.2">
      <c r="A30" s="778"/>
      <c r="B30" s="956" t="s">
        <v>2379</v>
      </c>
      <c r="C30" s="957"/>
      <c r="D30" s="957"/>
      <c r="E30" s="958"/>
    </row>
    <row r="31" spans="1:5" ht="22.15" customHeight="1" x14ac:dyDescent="0.2">
      <c r="A31" s="778"/>
      <c r="B31" s="509" t="s">
        <v>2380</v>
      </c>
      <c r="C31" s="982" t="s">
        <v>1010</v>
      </c>
      <c r="D31" s="983"/>
      <c r="E31" s="984"/>
    </row>
    <row r="32" spans="1:5" ht="22.15" customHeight="1" x14ac:dyDescent="0.2">
      <c r="A32" s="778"/>
      <c r="B32" s="509" t="s">
        <v>2381</v>
      </c>
      <c r="C32" s="869" t="s">
        <v>58</v>
      </c>
      <c r="D32" s="921"/>
      <c r="E32" s="870"/>
    </row>
    <row r="33" spans="1:5" ht="54" customHeight="1" x14ac:dyDescent="0.2">
      <c r="A33" s="778"/>
      <c r="B33" s="507"/>
      <c r="C33" s="982" t="s">
        <v>2757</v>
      </c>
      <c r="D33" s="983"/>
      <c r="E33" s="984"/>
    </row>
    <row r="34" spans="1:5" ht="22.15" customHeight="1" x14ac:dyDescent="0.2">
      <c r="A34" s="649" t="s">
        <v>1618</v>
      </c>
      <c r="B34" s="986" t="s">
        <v>1661</v>
      </c>
      <c r="C34" s="987"/>
      <c r="D34" s="987"/>
      <c r="E34" s="988"/>
    </row>
    <row r="35" spans="1:5" ht="22.15" customHeight="1" x14ac:dyDescent="0.2">
      <c r="A35" s="310" t="s">
        <v>2758</v>
      </c>
      <c r="B35" s="956" t="s">
        <v>2384</v>
      </c>
      <c r="C35" s="957"/>
      <c r="D35" s="957"/>
      <c r="E35" s="958"/>
    </row>
    <row r="36" spans="1:5" ht="139.5" customHeight="1" x14ac:dyDescent="0.2">
      <c r="A36" s="310"/>
      <c r="B36" s="509" t="s">
        <v>2385</v>
      </c>
      <c r="C36" s="993" t="s">
        <v>2897</v>
      </c>
      <c r="D36" s="994"/>
      <c r="E36" s="995"/>
    </row>
    <row r="37" spans="1:5" ht="148.5" customHeight="1" x14ac:dyDescent="0.2">
      <c r="A37" s="310"/>
      <c r="B37" s="509" t="s">
        <v>2898</v>
      </c>
      <c r="C37" s="993" t="s">
        <v>2899</v>
      </c>
      <c r="D37" s="994"/>
      <c r="E37" s="995"/>
    </row>
    <row r="38" spans="1:5" ht="98.45" customHeight="1" x14ac:dyDescent="0.2">
      <c r="A38" s="310"/>
      <c r="B38" s="509" t="s">
        <v>2900</v>
      </c>
      <c r="C38" s="993" t="s">
        <v>2901</v>
      </c>
      <c r="D38" s="994"/>
      <c r="E38" s="995"/>
    </row>
    <row r="39" spans="1:5" ht="24.6" customHeight="1" x14ac:dyDescent="0.2">
      <c r="A39" s="310" t="s">
        <v>2759</v>
      </c>
      <c r="B39" s="956" t="s">
        <v>2388</v>
      </c>
      <c r="C39" s="957"/>
      <c r="D39" s="957"/>
      <c r="E39" s="958"/>
    </row>
    <row r="40" spans="1:5" ht="140.25" customHeight="1" x14ac:dyDescent="0.2">
      <c r="A40" s="310"/>
      <c r="B40" s="509" t="s">
        <v>2385</v>
      </c>
      <c r="C40" s="993" t="s">
        <v>2902</v>
      </c>
      <c r="D40" s="994"/>
      <c r="E40" s="995"/>
    </row>
    <row r="41" spans="1:5" ht="24.6" customHeight="1" x14ac:dyDescent="0.2">
      <c r="A41" s="310"/>
      <c r="B41" s="509" t="s">
        <v>2389</v>
      </c>
      <c r="C41" s="982" t="s">
        <v>132</v>
      </c>
      <c r="D41" s="983"/>
      <c r="E41" s="984"/>
    </row>
    <row r="42" spans="1:5" ht="27.6" customHeight="1" x14ac:dyDescent="0.2">
      <c r="A42" s="649" t="s">
        <v>312</v>
      </c>
      <c r="B42" s="986" t="s">
        <v>2390</v>
      </c>
      <c r="C42" s="987"/>
      <c r="D42" s="987"/>
      <c r="E42" s="988"/>
    </row>
    <row r="43" spans="1:5" ht="37.15" customHeight="1" x14ac:dyDescent="0.2">
      <c r="A43" s="313"/>
      <c r="B43" s="509" t="s">
        <v>2391</v>
      </c>
      <c r="C43" s="869" t="s">
        <v>59</v>
      </c>
      <c r="D43" s="921"/>
      <c r="E43" s="870"/>
    </row>
    <row r="44" spans="1:5" ht="52.9" customHeight="1" x14ac:dyDescent="0.2">
      <c r="A44" s="313"/>
      <c r="B44" s="509" t="s">
        <v>2474</v>
      </c>
      <c r="C44" s="869" t="s">
        <v>972</v>
      </c>
      <c r="D44" s="921"/>
      <c r="E44" s="870"/>
    </row>
    <row r="45" spans="1:5" ht="22.9" customHeight="1" x14ac:dyDescent="0.2">
      <c r="A45" s="649" t="s">
        <v>313</v>
      </c>
      <c r="B45" s="986" t="s">
        <v>1311</v>
      </c>
      <c r="C45" s="987"/>
      <c r="D45" s="987"/>
      <c r="E45" s="988"/>
    </row>
    <row r="46" spans="1:5" ht="31.5" customHeight="1" x14ac:dyDescent="0.25">
      <c r="A46" s="310" t="s">
        <v>2760</v>
      </c>
      <c r="B46" s="507" t="s">
        <v>2396</v>
      </c>
      <c r="C46" s="989" t="s">
        <v>2478</v>
      </c>
      <c r="D46" s="990"/>
      <c r="E46" s="991"/>
    </row>
    <row r="47" spans="1:5" ht="22.9" customHeight="1" x14ac:dyDescent="0.2">
      <c r="A47" s="310" t="s">
        <v>2761</v>
      </c>
      <c r="B47" s="992" t="s">
        <v>2903</v>
      </c>
      <c r="C47" s="992"/>
      <c r="D47" s="992"/>
      <c r="E47" s="992"/>
    </row>
    <row r="48" spans="1:5" ht="22.9" customHeight="1" x14ac:dyDescent="0.2">
      <c r="A48" s="310"/>
      <c r="B48" s="509" t="s">
        <v>1662</v>
      </c>
      <c r="C48" s="982" t="s">
        <v>2</v>
      </c>
      <c r="D48" s="983"/>
      <c r="E48" s="984"/>
    </row>
    <row r="49" spans="1:5" ht="43.5" customHeight="1" x14ac:dyDescent="0.2">
      <c r="A49" s="310"/>
      <c r="B49" s="509" t="s">
        <v>1663</v>
      </c>
      <c r="C49" s="982" t="s">
        <v>36</v>
      </c>
      <c r="D49" s="983"/>
      <c r="E49" s="984"/>
    </row>
    <row r="50" spans="1:5" ht="38.25" customHeight="1" x14ac:dyDescent="0.2">
      <c r="A50" s="310"/>
      <c r="B50" s="509" t="s">
        <v>2399</v>
      </c>
      <c r="C50" s="982" t="s">
        <v>1</v>
      </c>
      <c r="D50" s="983"/>
      <c r="E50" s="984"/>
    </row>
    <row r="51" spans="1:5" ht="25.9" customHeight="1" x14ac:dyDescent="0.2">
      <c r="A51" s="310" t="s">
        <v>2762</v>
      </c>
      <c r="B51" s="992" t="s">
        <v>2904</v>
      </c>
      <c r="C51" s="992"/>
      <c r="D51" s="992"/>
      <c r="E51" s="992"/>
    </row>
    <row r="52" spans="1:5" ht="42.6" customHeight="1" x14ac:dyDescent="0.2">
      <c r="A52" s="310"/>
      <c r="B52" s="509" t="s">
        <v>2401</v>
      </c>
      <c r="C52" s="982" t="s">
        <v>59</v>
      </c>
      <c r="D52" s="983"/>
      <c r="E52" s="984"/>
    </row>
    <row r="53" spans="1:5" ht="36" customHeight="1" x14ac:dyDescent="0.2">
      <c r="A53" s="310"/>
      <c r="B53" s="509" t="s">
        <v>2402</v>
      </c>
      <c r="C53" s="982" t="s">
        <v>59</v>
      </c>
      <c r="D53" s="983"/>
      <c r="E53" s="984"/>
    </row>
    <row r="54" spans="1:5" ht="34.5" customHeight="1" x14ac:dyDescent="0.2">
      <c r="A54" s="310"/>
      <c r="B54" s="509" t="s">
        <v>2403</v>
      </c>
      <c r="C54" s="982" t="s">
        <v>36</v>
      </c>
      <c r="D54" s="983"/>
      <c r="E54" s="984"/>
    </row>
    <row r="55" spans="1:5" ht="53.25" customHeight="1" x14ac:dyDescent="0.2">
      <c r="A55" s="310" t="s">
        <v>2763</v>
      </c>
      <c r="B55" s="507" t="s">
        <v>2764</v>
      </c>
      <c r="C55" s="982" t="s">
        <v>13</v>
      </c>
      <c r="D55" s="983"/>
      <c r="E55" s="984"/>
    </row>
    <row r="56" spans="1:5" ht="24" customHeight="1" x14ac:dyDescent="0.2">
      <c r="A56" s="649" t="s">
        <v>2765</v>
      </c>
      <c r="B56" s="986" t="s">
        <v>832</v>
      </c>
      <c r="C56" s="987"/>
      <c r="D56" s="987"/>
      <c r="E56" s="988"/>
    </row>
    <row r="57" spans="1:5" ht="24" customHeight="1" x14ac:dyDescent="0.2">
      <c r="A57" s="327"/>
      <c r="B57" s="509" t="s">
        <v>2393</v>
      </c>
      <c r="C57" s="982" t="s">
        <v>59</v>
      </c>
      <c r="D57" s="983"/>
      <c r="E57" s="984"/>
    </row>
    <row r="58" spans="1:5" ht="24" customHeight="1" x14ac:dyDescent="0.2">
      <c r="A58" s="327"/>
      <c r="B58" s="509" t="s">
        <v>2394</v>
      </c>
      <c r="C58" s="982" t="s">
        <v>59</v>
      </c>
      <c r="D58" s="983"/>
      <c r="E58" s="984"/>
    </row>
    <row r="59" spans="1:5" ht="42" customHeight="1" x14ac:dyDescent="0.2">
      <c r="A59" s="327"/>
      <c r="B59" s="674" t="s">
        <v>2905</v>
      </c>
      <c r="C59" s="982" t="s">
        <v>59</v>
      </c>
      <c r="D59" s="983"/>
      <c r="E59" s="984"/>
    </row>
    <row r="60" spans="1:5" ht="23.45" customHeight="1" x14ac:dyDescent="0.2">
      <c r="A60" s="328"/>
      <c r="B60" s="124" t="s">
        <v>1220</v>
      </c>
      <c r="C60" s="125"/>
      <c r="D60" s="125"/>
      <c r="E60" s="125"/>
    </row>
    <row r="61" spans="1:5" ht="23.45" customHeight="1" x14ac:dyDescent="0.2">
      <c r="B61" s="985" t="s">
        <v>2766</v>
      </c>
      <c r="C61" s="985"/>
      <c r="D61" s="985"/>
      <c r="E61" s="985"/>
    </row>
    <row r="62" spans="1:5" ht="56.25" customHeight="1" x14ac:dyDescent="0.2">
      <c r="B62" s="977" t="s">
        <v>2767</v>
      </c>
      <c r="C62" s="977"/>
      <c r="D62" s="977"/>
      <c r="E62" s="977"/>
    </row>
    <row r="63" spans="1:5" ht="34.5" customHeight="1" x14ac:dyDescent="0.2">
      <c r="B63" s="977" t="s">
        <v>2768</v>
      </c>
      <c r="C63" s="977"/>
      <c r="D63" s="977"/>
      <c r="E63" s="977"/>
    </row>
    <row r="64" spans="1:5" ht="25.5" customHeight="1" x14ac:dyDescent="0.2">
      <c r="B64" s="977" t="s">
        <v>2769</v>
      </c>
      <c r="C64" s="977"/>
      <c r="D64" s="977"/>
      <c r="E64" s="977"/>
    </row>
    <row r="65" spans="1:5" ht="50.25" customHeight="1" x14ac:dyDescent="0.2">
      <c r="B65" s="977" t="s">
        <v>2770</v>
      </c>
      <c r="C65" s="977"/>
      <c r="D65" s="977"/>
      <c r="E65" s="977"/>
    </row>
    <row r="66" spans="1:5" ht="15.75" x14ac:dyDescent="0.2">
      <c r="A66" s="774" t="s">
        <v>705</v>
      </c>
      <c r="B66" s="623" t="s">
        <v>2636</v>
      </c>
      <c r="C66" s="978"/>
      <c r="D66" s="978"/>
      <c r="E66" s="623"/>
    </row>
    <row r="67" spans="1:5" ht="15.75" x14ac:dyDescent="0.2">
      <c r="A67" s="795"/>
      <c r="B67" s="795" t="s">
        <v>93</v>
      </c>
      <c r="C67" s="979" t="s">
        <v>2637</v>
      </c>
      <c r="D67" s="979"/>
      <c r="E67" s="795"/>
    </row>
    <row r="68" spans="1:5" ht="15.75" x14ac:dyDescent="0.2">
      <c r="A68" s="796" t="s">
        <v>314</v>
      </c>
      <c r="B68" s="797" t="s">
        <v>2360</v>
      </c>
      <c r="C68" s="980"/>
      <c r="D68" s="980"/>
      <c r="E68" s="797"/>
    </row>
    <row r="69" spans="1:5" ht="57" customHeight="1" x14ac:dyDescent="0.2">
      <c r="A69" s="631" t="s">
        <v>2642</v>
      </c>
      <c r="B69" s="448" t="s">
        <v>2361</v>
      </c>
      <c r="C69" s="981"/>
      <c r="D69" s="981"/>
      <c r="E69" s="675"/>
    </row>
    <row r="70" spans="1:5" ht="15.75" x14ac:dyDescent="0.2">
      <c r="A70" s="630" t="s">
        <v>2643</v>
      </c>
      <c r="B70" s="507" t="s">
        <v>2362</v>
      </c>
      <c r="C70" s="955" t="s">
        <v>59</v>
      </c>
      <c r="D70" s="955"/>
      <c r="E70" s="676"/>
    </row>
    <row r="71" spans="1:5" ht="35.25" thickBot="1" x14ac:dyDescent="0.25">
      <c r="A71" s="632" t="s">
        <v>2644</v>
      </c>
      <c r="B71" s="633" t="s">
        <v>2725</v>
      </c>
      <c r="C71" s="959" t="s">
        <v>2724</v>
      </c>
      <c r="D71" s="960"/>
      <c r="E71" s="677"/>
    </row>
    <row r="72" spans="1:5" ht="15.75" x14ac:dyDescent="0.2">
      <c r="A72" s="634" t="s">
        <v>2726</v>
      </c>
      <c r="B72" s="507" t="s">
        <v>2364</v>
      </c>
      <c r="C72" s="955"/>
      <c r="D72" s="955"/>
      <c r="E72" s="678"/>
    </row>
    <row r="73" spans="1:5" ht="15.75" x14ac:dyDescent="0.2">
      <c r="A73" s="679"/>
      <c r="B73" s="507" t="s">
        <v>2365</v>
      </c>
      <c r="C73" s="869" t="s">
        <v>1</v>
      </c>
      <c r="D73" s="870"/>
      <c r="E73" s="678"/>
    </row>
    <row r="74" spans="1:5" ht="32.25" thickBot="1" x14ac:dyDescent="0.25">
      <c r="A74" s="680"/>
      <c r="B74" s="633" t="s">
        <v>2366</v>
      </c>
      <c r="C74" s="959" t="s">
        <v>251</v>
      </c>
      <c r="D74" s="960"/>
      <c r="E74" s="681"/>
    </row>
    <row r="75" spans="1:5" ht="31.5" x14ac:dyDescent="0.2">
      <c r="A75" s="798" t="s">
        <v>315</v>
      </c>
      <c r="B75" s="799" t="s">
        <v>414</v>
      </c>
      <c r="C75" s="796" t="s">
        <v>1041</v>
      </c>
      <c r="D75" s="800" t="s">
        <v>2727</v>
      </c>
      <c r="E75" s="797"/>
    </row>
    <row r="76" spans="1:5" ht="15.75" x14ac:dyDescent="0.2">
      <c r="A76" s="310" t="s">
        <v>2645</v>
      </c>
      <c r="B76" s="956" t="s">
        <v>2367</v>
      </c>
      <c r="C76" s="957"/>
      <c r="D76" s="957"/>
      <c r="E76" s="675"/>
    </row>
    <row r="77" spans="1:5" ht="15.75" x14ac:dyDescent="0.2">
      <c r="A77" s="780"/>
      <c r="B77" s="507" t="s">
        <v>2368</v>
      </c>
      <c r="C77" s="972" t="s">
        <v>416</v>
      </c>
      <c r="D77" s="973"/>
      <c r="E77" s="73"/>
    </row>
    <row r="78" spans="1:5" ht="15.75" x14ac:dyDescent="0.2">
      <c r="A78" s="682"/>
      <c r="B78" s="507" t="s">
        <v>2369</v>
      </c>
      <c r="C78" s="972" t="s">
        <v>416</v>
      </c>
      <c r="D78" s="973"/>
      <c r="E78" s="683"/>
    </row>
    <row r="79" spans="1:5" ht="15.75" x14ac:dyDescent="0.2">
      <c r="A79" s="310" t="s">
        <v>2646</v>
      </c>
      <c r="B79" s="507" t="s">
        <v>2371</v>
      </c>
      <c r="C79" s="624"/>
      <c r="D79" s="624"/>
      <c r="E79" s="676"/>
    </row>
    <row r="80" spans="1:5" ht="15.75" x14ac:dyDescent="0.2">
      <c r="A80" s="682"/>
      <c r="B80" s="974" t="s">
        <v>2372</v>
      </c>
      <c r="C80" s="975"/>
      <c r="D80" s="975"/>
      <c r="E80" s="676"/>
    </row>
    <row r="81" spans="1:5" ht="15.75" x14ac:dyDescent="0.2">
      <c r="A81" s="682"/>
      <c r="B81" s="509" t="s">
        <v>2373</v>
      </c>
      <c r="C81" s="748" t="s">
        <v>416</v>
      </c>
      <c r="D81" s="635" t="s">
        <v>2638</v>
      </c>
      <c r="E81" s="676"/>
    </row>
    <row r="82" spans="1:5" ht="15.75" x14ac:dyDescent="0.2">
      <c r="A82" s="682"/>
      <c r="B82" s="509" t="s">
        <v>2374</v>
      </c>
      <c r="C82" s="748" t="s">
        <v>1897</v>
      </c>
      <c r="D82" s="773" t="s">
        <v>58</v>
      </c>
      <c r="E82" s="683"/>
    </row>
    <row r="83" spans="1:5" ht="63" x14ac:dyDescent="0.2">
      <c r="A83" s="682"/>
      <c r="B83" s="509" t="s">
        <v>2375</v>
      </c>
      <c r="C83" s="624" t="s">
        <v>2639</v>
      </c>
      <c r="D83" s="635" t="s">
        <v>2638</v>
      </c>
      <c r="E83" s="676"/>
    </row>
    <row r="84" spans="1:5" ht="15.75" x14ac:dyDescent="0.2">
      <c r="A84" s="684"/>
      <c r="B84" s="974" t="s">
        <v>2377</v>
      </c>
      <c r="C84" s="975"/>
      <c r="D84" s="975"/>
      <c r="E84" s="685"/>
    </row>
    <row r="85" spans="1:5" ht="31.5" x14ac:dyDescent="0.2">
      <c r="A85" s="684"/>
      <c r="B85" s="509" t="s">
        <v>2378</v>
      </c>
      <c r="C85" s="748" t="s">
        <v>2462</v>
      </c>
      <c r="D85" s="773" t="s">
        <v>2728</v>
      </c>
      <c r="E85" s="685"/>
    </row>
    <row r="86" spans="1:5" ht="15.75" x14ac:dyDescent="0.2">
      <c r="A86" s="310" t="s">
        <v>2647</v>
      </c>
      <c r="B86" s="956" t="s">
        <v>2379</v>
      </c>
      <c r="C86" s="957"/>
      <c r="D86" s="957"/>
      <c r="E86" s="685"/>
    </row>
    <row r="87" spans="1:5" ht="31.5" x14ac:dyDescent="0.2">
      <c r="A87" s="684"/>
      <c r="B87" s="509" t="s">
        <v>2380</v>
      </c>
      <c r="C87" s="748" t="s">
        <v>854</v>
      </c>
      <c r="D87" s="773" t="s">
        <v>2460</v>
      </c>
      <c r="E87" s="685"/>
    </row>
    <row r="88" spans="1:5" ht="15.75" x14ac:dyDescent="0.2">
      <c r="A88" s="684"/>
      <c r="B88" s="509" t="s">
        <v>2381</v>
      </c>
      <c r="C88" s="816" t="s">
        <v>58</v>
      </c>
      <c r="D88" s="976"/>
      <c r="E88" s="685"/>
    </row>
    <row r="89" spans="1:5" ht="31.5" x14ac:dyDescent="0.2">
      <c r="A89" s="310" t="s">
        <v>2729</v>
      </c>
      <c r="B89" s="636" t="s">
        <v>2382</v>
      </c>
      <c r="C89" s="637" t="s">
        <v>2465</v>
      </c>
      <c r="D89" s="638" t="s">
        <v>58</v>
      </c>
      <c r="E89" s="685"/>
    </row>
    <row r="90" spans="1:5" ht="31.5" x14ac:dyDescent="0.2">
      <c r="A90" s="796" t="s">
        <v>316</v>
      </c>
      <c r="B90" s="799" t="s">
        <v>1665</v>
      </c>
      <c r="C90" s="796" t="s">
        <v>1041</v>
      </c>
      <c r="D90" s="800" t="s">
        <v>2727</v>
      </c>
      <c r="E90" s="797"/>
    </row>
    <row r="91" spans="1:5" ht="15.75" x14ac:dyDescent="0.2">
      <c r="A91" s="310" t="s">
        <v>2648</v>
      </c>
      <c r="B91" s="956" t="s">
        <v>2384</v>
      </c>
      <c r="C91" s="957"/>
      <c r="D91" s="958"/>
      <c r="E91" s="413"/>
    </row>
    <row r="92" spans="1:5" ht="63" x14ac:dyDescent="0.2">
      <c r="A92" s="682"/>
      <c r="B92" s="509" t="s">
        <v>2385</v>
      </c>
      <c r="C92" s="624" t="s">
        <v>2640</v>
      </c>
      <c r="D92" s="624" t="s">
        <v>2638</v>
      </c>
      <c r="E92" s="676"/>
    </row>
    <row r="93" spans="1:5" ht="78.75" x14ac:dyDescent="0.2">
      <c r="A93" s="682"/>
      <c r="B93" s="509" t="s">
        <v>2730</v>
      </c>
      <c r="C93" s="753" t="s">
        <v>2467</v>
      </c>
      <c r="D93" s="624" t="s">
        <v>2638</v>
      </c>
      <c r="E93" s="676"/>
    </row>
    <row r="94" spans="1:5" ht="78.75" x14ac:dyDescent="0.2">
      <c r="A94" s="682"/>
      <c r="B94" s="509" t="s">
        <v>2731</v>
      </c>
      <c r="C94" s="753" t="s">
        <v>2472</v>
      </c>
      <c r="D94" s="624" t="s">
        <v>2638</v>
      </c>
      <c r="E94" s="676"/>
    </row>
    <row r="95" spans="1:5" ht="15.75" x14ac:dyDescent="0.2">
      <c r="A95" s="310" t="s">
        <v>2649</v>
      </c>
      <c r="B95" s="956" t="s">
        <v>2388</v>
      </c>
      <c r="C95" s="957"/>
      <c r="D95" s="958"/>
      <c r="E95" s="675"/>
    </row>
    <row r="96" spans="1:5" ht="94.5" x14ac:dyDescent="0.2">
      <c r="A96" s="682"/>
      <c r="B96" s="509" t="s">
        <v>2385</v>
      </c>
      <c r="C96" s="753" t="s">
        <v>2473</v>
      </c>
      <c r="D96" s="624" t="s">
        <v>2638</v>
      </c>
      <c r="E96" s="676"/>
    </row>
    <row r="97" spans="1:5" ht="16.5" thickBot="1" x14ac:dyDescent="0.25">
      <c r="A97" s="682"/>
      <c r="B97" s="509" t="s">
        <v>2389</v>
      </c>
      <c r="C97" s="753" t="s">
        <v>16</v>
      </c>
      <c r="D97" s="753" t="s">
        <v>1042</v>
      </c>
      <c r="E97" s="676"/>
    </row>
    <row r="98" spans="1:5" ht="15.75" x14ac:dyDescent="0.2">
      <c r="A98" s="639" t="s">
        <v>1221</v>
      </c>
      <c r="B98" s="965" t="s">
        <v>2390</v>
      </c>
      <c r="C98" s="966"/>
      <c r="D98" s="967"/>
      <c r="E98" s="625"/>
    </row>
    <row r="99" spans="1:5" ht="15.75" x14ac:dyDescent="0.2">
      <c r="A99" s="682"/>
      <c r="B99" s="509" t="s">
        <v>2391</v>
      </c>
      <c r="C99" s="968" t="s">
        <v>416</v>
      </c>
      <c r="D99" s="969"/>
      <c r="E99" s="676"/>
    </row>
    <row r="100" spans="1:5" ht="32.25" thickBot="1" x14ac:dyDescent="0.25">
      <c r="A100" s="686"/>
      <c r="B100" s="640" t="s">
        <v>2474</v>
      </c>
      <c r="C100" s="970" t="s">
        <v>58</v>
      </c>
      <c r="D100" s="971"/>
      <c r="E100" s="555"/>
    </row>
    <row r="101" spans="1:5" ht="15.75" x14ac:dyDescent="0.2">
      <c r="A101" s="639" t="s">
        <v>1222</v>
      </c>
      <c r="B101" s="965" t="s">
        <v>2641</v>
      </c>
      <c r="C101" s="966"/>
      <c r="D101" s="967"/>
      <c r="E101" s="555"/>
    </row>
    <row r="102" spans="1:5" ht="15.75" x14ac:dyDescent="0.2">
      <c r="A102" s="679"/>
      <c r="B102" s="509" t="s">
        <v>2393</v>
      </c>
      <c r="C102" s="961" t="s">
        <v>59</v>
      </c>
      <c r="D102" s="962"/>
      <c r="E102" s="678"/>
    </row>
    <row r="103" spans="1:5" ht="15.75" x14ac:dyDescent="0.2">
      <c r="A103" s="679"/>
      <c r="B103" s="509" t="s">
        <v>2394</v>
      </c>
      <c r="C103" s="961" t="s">
        <v>59</v>
      </c>
      <c r="D103" s="962"/>
      <c r="E103" s="678"/>
    </row>
    <row r="104" spans="1:5" ht="19.5" thickBot="1" x14ac:dyDescent="0.25">
      <c r="A104" s="687"/>
      <c r="B104" s="640" t="s">
        <v>2732</v>
      </c>
      <c r="C104" s="963" t="s">
        <v>59</v>
      </c>
      <c r="D104" s="964"/>
      <c r="E104" s="688"/>
    </row>
    <row r="105" spans="1:5" ht="15.75" x14ac:dyDescent="0.2">
      <c r="A105" s="641" t="s">
        <v>1223</v>
      </c>
      <c r="B105" s="625" t="s">
        <v>1311</v>
      </c>
      <c r="C105" s="642"/>
      <c r="D105" s="643"/>
      <c r="E105" s="678"/>
    </row>
    <row r="106" spans="1:5" ht="15.75" x14ac:dyDescent="0.2">
      <c r="A106" s="644" t="s">
        <v>2650</v>
      </c>
      <c r="B106" s="507" t="s">
        <v>2396</v>
      </c>
      <c r="C106" s="869" t="s">
        <v>2477</v>
      </c>
      <c r="D106" s="870"/>
      <c r="E106" s="678"/>
    </row>
    <row r="107" spans="1:5" ht="15.75" x14ac:dyDescent="0.2">
      <c r="A107" s="644" t="s">
        <v>2651</v>
      </c>
      <c r="B107" s="956" t="s">
        <v>2733</v>
      </c>
      <c r="C107" s="957"/>
      <c r="D107" s="958"/>
      <c r="E107" s="688"/>
    </row>
    <row r="108" spans="1:5" ht="15.75" x14ac:dyDescent="0.2">
      <c r="A108" s="644"/>
      <c r="B108" s="509" t="s">
        <v>1662</v>
      </c>
      <c r="C108" s="869" t="s">
        <v>2</v>
      </c>
      <c r="D108" s="870"/>
      <c r="E108" s="689"/>
    </row>
    <row r="109" spans="1:5" ht="15.75" x14ac:dyDescent="0.2">
      <c r="A109" s="644"/>
      <c r="B109" s="509" t="s">
        <v>1663</v>
      </c>
      <c r="C109" s="869" t="s">
        <v>36</v>
      </c>
      <c r="D109" s="870"/>
      <c r="E109" s="555"/>
    </row>
    <row r="110" spans="1:5" ht="31.5" x14ac:dyDescent="0.2">
      <c r="A110" s="644"/>
      <c r="B110" s="509" t="s">
        <v>2399</v>
      </c>
      <c r="C110" s="869" t="s">
        <v>1</v>
      </c>
      <c r="D110" s="870"/>
      <c r="E110" s="677"/>
    </row>
    <row r="111" spans="1:5" ht="15.75" x14ac:dyDescent="0.2">
      <c r="A111" s="644" t="s">
        <v>2652</v>
      </c>
      <c r="B111" s="956" t="s">
        <v>2734</v>
      </c>
      <c r="C111" s="957"/>
      <c r="D111" s="958"/>
      <c r="E111" s="678"/>
    </row>
    <row r="112" spans="1:5" ht="15.75" x14ac:dyDescent="0.2">
      <c r="A112" s="644"/>
      <c r="B112" s="509" t="s">
        <v>2401</v>
      </c>
      <c r="C112" s="869" t="s">
        <v>59</v>
      </c>
      <c r="D112" s="870"/>
      <c r="E112" s="681"/>
    </row>
    <row r="113" spans="1:7" ht="31.5" x14ac:dyDescent="0.2">
      <c r="A113" s="644"/>
      <c r="B113" s="509" t="s">
        <v>2402</v>
      </c>
      <c r="C113" s="869" t="s">
        <v>59</v>
      </c>
      <c r="D113" s="870"/>
      <c r="E113" s="690"/>
    </row>
    <row r="114" spans="1:7" ht="31.5" x14ac:dyDescent="0.2">
      <c r="A114" s="644"/>
      <c r="B114" s="509" t="s">
        <v>2403</v>
      </c>
      <c r="C114" s="869" t="s">
        <v>36</v>
      </c>
      <c r="D114" s="870"/>
      <c r="E114" s="678"/>
    </row>
    <row r="115" spans="1:7" ht="51" thickBot="1" x14ac:dyDescent="0.25">
      <c r="A115" s="632" t="s">
        <v>2653</v>
      </c>
      <c r="B115" s="633" t="s">
        <v>2735</v>
      </c>
      <c r="C115" s="959" t="s">
        <v>13</v>
      </c>
      <c r="D115" s="960"/>
      <c r="E115" s="678"/>
    </row>
    <row r="116" spans="1:7" ht="15.75" x14ac:dyDescent="0.2">
      <c r="A116" s="645" t="s">
        <v>1224</v>
      </c>
      <c r="B116" s="952" t="s">
        <v>1313</v>
      </c>
      <c r="C116" s="953"/>
      <c r="D116" s="954"/>
      <c r="E116" s="678"/>
    </row>
    <row r="117" spans="1:7" ht="31.5" x14ac:dyDescent="0.2">
      <c r="A117" s="644" t="s">
        <v>2654</v>
      </c>
      <c r="B117" s="507" t="s">
        <v>1001</v>
      </c>
      <c r="C117" s="871" t="s">
        <v>2481</v>
      </c>
      <c r="D117" s="871"/>
      <c r="E117" s="688"/>
    </row>
    <row r="118" spans="1:7" ht="15.75" x14ac:dyDescent="0.2">
      <c r="A118" s="644" t="s">
        <v>2655</v>
      </c>
      <c r="B118" s="507" t="s">
        <v>2482</v>
      </c>
      <c r="C118" s="955"/>
      <c r="D118" s="955"/>
      <c r="E118" s="37"/>
    </row>
    <row r="119" spans="1:7" ht="15.75" x14ac:dyDescent="0.2">
      <c r="A119" s="689"/>
      <c r="B119" s="314" t="s">
        <v>2488</v>
      </c>
      <c r="C119" s="955"/>
      <c r="D119" s="955"/>
      <c r="E119" s="677"/>
    </row>
    <row r="120" spans="1:7" ht="31.5" x14ac:dyDescent="0.2">
      <c r="A120" s="689"/>
      <c r="B120" s="801" t="s">
        <v>2490</v>
      </c>
      <c r="C120" s="871" t="s">
        <v>59</v>
      </c>
      <c r="D120" s="871"/>
      <c r="E120" s="690"/>
    </row>
    <row r="121" spans="1:7" ht="31.5" x14ac:dyDescent="0.2">
      <c r="A121" s="686"/>
      <c r="B121" s="801" t="s">
        <v>2491</v>
      </c>
      <c r="C121" s="871" t="s">
        <v>59</v>
      </c>
      <c r="D121" s="871"/>
      <c r="E121" s="555"/>
    </row>
    <row r="122" spans="1:7" ht="47.25" x14ac:dyDescent="0.2">
      <c r="A122" s="748"/>
      <c r="B122" s="801" t="s">
        <v>2492</v>
      </c>
      <c r="C122" s="871" t="s">
        <v>2736</v>
      </c>
      <c r="D122" s="871"/>
      <c r="E122" s="748"/>
    </row>
    <row r="123" spans="1:7" ht="47.25" x14ac:dyDescent="0.2">
      <c r="A123" s="780"/>
      <c r="B123" s="801" t="s">
        <v>2494</v>
      </c>
      <c r="C123" s="871" t="s">
        <v>2737</v>
      </c>
      <c r="D123" s="871"/>
      <c r="E123" s="675"/>
    </row>
    <row r="124" spans="1:7" ht="63" x14ac:dyDescent="0.2">
      <c r="A124" s="748"/>
      <c r="B124" s="801" t="s">
        <v>2497</v>
      </c>
      <c r="C124" s="871" t="s">
        <v>59</v>
      </c>
      <c r="D124" s="871"/>
      <c r="E124" s="802"/>
    </row>
    <row r="125" spans="1:7" ht="15.75" x14ac:dyDescent="0.2">
      <c r="A125" s="76"/>
      <c r="B125" s="646"/>
      <c r="C125" s="691"/>
      <c r="D125" s="646"/>
    </row>
    <row r="126" spans="1:7" ht="15.75" x14ac:dyDescent="0.2">
      <c r="A126" s="409" t="s">
        <v>1007</v>
      </c>
      <c r="B126" s="409"/>
      <c r="C126" s="537"/>
      <c r="D126" s="537"/>
      <c r="E126" s="538"/>
      <c r="F126" s="538"/>
      <c r="G126" s="538"/>
    </row>
    <row r="127" spans="1:7" ht="18.75" x14ac:dyDescent="0.2">
      <c r="A127" s="542" t="s">
        <v>2738</v>
      </c>
      <c r="B127" s="409"/>
      <c r="C127" s="537"/>
      <c r="D127" s="537"/>
      <c r="E127" s="538"/>
      <c r="F127" s="538"/>
      <c r="G127" s="538"/>
    </row>
    <row r="128" spans="1:7" ht="18.75" x14ac:dyDescent="0.2">
      <c r="A128" s="542" t="s">
        <v>2739</v>
      </c>
      <c r="B128" s="25"/>
      <c r="C128" s="25"/>
      <c r="D128" s="25"/>
      <c r="E128" s="538"/>
      <c r="F128" s="538"/>
      <c r="G128" s="538"/>
    </row>
    <row r="129" spans="1:7" ht="18.75" x14ac:dyDescent="0.2">
      <c r="A129" s="25" t="s">
        <v>2740</v>
      </c>
      <c r="B129" s="29"/>
      <c r="C129" s="29"/>
      <c r="D129" s="29"/>
      <c r="E129" s="538"/>
      <c r="F129" s="538"/>
      <c r="G129" s="538"/>
    </row>
    <row r="130" spans="1:7" ht="15.75" x14ac:dyDescent="0.2">
      <c r="A130" s="861" t="s">
        <v>2741</v>
      </c>
      <c r="B130" s="861"/>
      <c r="C130" s="861"/>
      <c r="D130" s="861"/>
      <c r="E130" s="29"/>
      <c r="F130" s="29"/>
      <c r="G130" s="29"/>
    </row>
    <row r="131" spans="1:7" ht="18.75" x14ac:dyDescent="0.2">
      <c r="A131" s="25" t="s">
        <v>2742</v>
      </c>
      <c r="B131" s="646"/>
      <c r="C131" s="647"/>
      <c r="D131" s="647"/>
      <c r="E131" s="29"/>
      <c r="F131" s="29"/>
      <c r="G131" s="29"/>
    </row>
    <row r="132" spans="1:7" ht="15.75" x14ac:dyDescent="0.2">
      <c r="A132" s="861" t="s">
        <v>2743</v>
      </c>
      <c r="B132" s="861"/>
      <c r="C132" s="861"/>
      <c r="D132" s="861"/>
      <c r="E132" s="861"/>
      <c r="F132" s="861"/>
      <c r="G132" s="861"/>
    </row>
    <row r="133" spans="1:7" ht="15.75" x14ac:dyDescent="0.2">
      <c r="A133" s="29"/>
      <c r="B133" s="29"/>
      <c r="C133" s="29"/>
      <c r="D133" s="29"/>
      <c r="E133" s="29"/>
      <c r="F133" s="29"/>
      <c r="G133" s="29"/>
    </row>
    <row r="134" spans="1:7" ht="15.75" x14ac:dyDescent="0.2">
      <c r="A134" s="409" t="s">
        <v>2500</v>
      </c>
      <c r="B134" s="409"/>
      <c r="C134" s="537"/>
      <c r="D134" s="537"/>
      <c r="E134" s="538"/>
      <c r="F134" s="538"/>
      <c r="G134" s="538"/>
    </row>
    <row r="135" spans="1:7" ht="15.75" x14ac:dyDescent="0.2">
      <c r="A135" s="752" t="s">
        <v>2937</v>
      </c>
    </row>
    <row r="136" spans="1:7" ht="15.75" x14ac:dyDescent="0.2">
      <c r="A136" s="752" t="s">
        <v>2938</v>
      </c>
    </row>
  </sheetData>
  <mergeCells count="101">
    <mergeCell ref="C4:E4"/>
    <mergeCell ref="B9:E9"/>
    <mergeCell ref="A11:A12"/>
    <mergeCell ref="B11:B12"/>
    <mergeCell ref="D11:D12"/>
    <mergeCell ref="E11:E12"/>
    <mergeCell ref="C22:E22"/>
    <mergeCell ref="B23:E23"/>
    <mergeCell ref="B24:E24"/>
    <mergeCell ref="C25:E25"/>
    <mergeCell ref="C26:E26"/>
    <mergeCell ref="C27:E27"/>
    <mergeCell ref="B15:E15"/>
    <mergeCell ref="C17:E17"/>
    <mergeCell ref="C18:E18"/>
    <mergeCell ref="B19:E19"/>
    <mergeCell ref="B20:E20"/>
    <mergeCell ref="C21:E21"/>
    <mergeCell ref="B34:E34"/>
    <mergeCell ref="B35:E35"/>
    <mergeCell ref="C36:E36"/>
    <mergeCell ref="C37:E37"/>
    <mergeCell ref="C38:E38"/>
    <mergeCell ref="B39:E39"/>
    <mergeCell ref="B28:E28"/>
    <mergeCell ref="C29:E29"/>
    <mergeCell ref="B30:E30"/>
    <mergeCell ref="C31:E31"/>
    <mergeCell ref="C32:E32"/>
    <mergeCell ref="C33:E33"/>
    <mergeCell ref="C46:E46"/>
    <mergeCell ref="B47:E47"/>
    <mergeCell ref="C48:E48"/>
    <mergeCell ref="C49:E49"/>
    <mergeCell ref="C50:E50"/>
    <mergeCell ref="B51:E51"/>
    <mergeCell ref="C40:E40"/>
    <mergeCell ref="C41:E41"/>
    <mergeCell ref="B42:E42"/>
    <mergeCell ref="C43:E43"/>
    <mergeCell ref="C44:E44"/>
    <mergeCell ref="B45:E45"/>
    <mergeCell ref="C58:E58"/>
    <mergeCell ref="C59:E59"/>
    <mergeCell ref="B61:E61"/>
    <mergeCell ref="B62:E62"/>
    <mergeCell ref="B63:E63"/>
    <mergeCell ref="B64:E64"/>
    <mergeCell ref="C52:E52"/>
    <mergeCell ref="C53:E53"/>
    <mergeCell ref="C54:E54"/>
    <mergeCell ref="C55:E55"/>
    <mergeCell ref="B56:E56"/>
    <mergeCell ref="C57:E57"/>
    <mergeCell ref="C71:D71"/>
    <mergeCell ref="C72:D72"/>
    <mergeCell ref="C73:D73"/>
    <mergeCell ref="C74:D74"/>
    <mergeCell ref="B76:D76"/>
    <mergeCell ref="C77:D77"/>
    <mergeCell ref="B65:E65"/>
    <mergeCell ref="C66:D66"/>
    <mergeCell ref="C67:D67"/>
    <mergeCell ref="C68:D68"/>
    <mergeCell ref="C69:D69"/>
    <mergeCell ref="C70:D70"/>
    <mergeCell ref="B95:D95"/>
    <mergeCell ref="B98:D98"/>
    <mergeCell ref="C99:D99"/>
    <mergeCell ref="C100:D100"/>
    <mergeCell ref="B101:D101"/>
    <mergeCell ref="C102:D102"/>
    <mergeCell ref="C78:D78"/>
    <mergeCell ref="B80:D80"/>
    <mergeCell ref="B84:D84"/>
    <mergeCell ref="B86:D86"/>
    <mergeCell ref="C88:D88"/>
    <mergeCell ref="B91:D91"/>
    <mergeCell ref="C110:D110"/>
    <mergeCell ref="B111:D111"/>
    <mergeCell ref="C112:D112"/>
    <mergeCell ref="C113:D113"/>
    <mergeCell ref="C114:D114"/>
    <mergeCell ref="C115:D115"/>
    <mergeCell ref="C103:D103"/>
    <mergeCell ref="C104:D104"/>
    <mergeCell ref="C106:D106"/>
    <mergeCell ref="B107:D107"/>
    <mergeCell ref="C108:D108"/>
    <mergeCell ref="C109:D109"/>
    <mergeCell ref="C122:D122"/>
    <mergeCell ref="C123:D123"/>
    <mergeCell ref="C124:D124"/>
    <mergeCell ref="A130:D130"/>
    <mergeCell ref="A132:G132"/>
    <mergeCell ref="B116:D116"/>
    <mergeCell ref="C117:D117"/>
    <mergeCell ref="C118:D118"/>
    <mergeCell ref="C119:D119"/>
    <mergeCell ref="C120:D120"/>
    <mergeCell ref="C121:D121"/>
  </mergeCells>
  <pageMargins left="0.39370078740157483" right="0.39370078740157483" top="0.39370078740157483" bottom="0.39370078740157483" header="0" footer="0"/>
  <pageSetup paperSize="9" scale="50" fitToHeight="0" orientation="portrait" r:id="rId1"/>
  <headerFooter>
    <oddHeader>&amp;L&amp;"Calibri"&amp;10&amp;K000000ВНУТРЕННЯЯ ИНФОРМАЦИЯ&amp;1#_x000D_&amp;"Calibri"&amp;11&amp;K000000&amp;"times new roman"&amp;10&amp;KB3B3B3&amp;BВНУТРЕННЯЯ ИНФОРМАЦИЯ</oddHeader>
    <oddFooter>&amp;L&amp;"times new roman"&amp;10&amp;KB3B3B3&amp;BВНУТРЕННЯЯ ИНФОРМАЦИЯ</oddFooter>
    <evenHeader>&amp;L&amp;"times new roman"&amp;10&amp;KB3B3B3&amp;BВНУТРЕННЯЯ ИНФОРМАЦИЯ</evenHeader>
    <evenFooter>&amp;L&amp;"times new roman"&amp;10&amp;KB3B3B3&amp;BВНУТРЕННЯЯ ИНФОРМАЦИЯ</evenFooter>
    <firstHeader>&amp;L&amp;"times new roman"&amp;10&amp;KB3B3B3&amp;BВНУТРЕННЯЯ ИНФОРМАЦИЯ</firstHeader>
    <firstFooter>&amp;L&amp;"times new roman"&amp;10&amp;KB3B3B3&amp;BВНУТРЕННЯЯ ИНФОРМАЦИЯ</firstFooter>
  </headerFooter>
  <rowBreaks count="2" manualBreakCount="2">
    <brk id="24" max="4" man="1"/>
    <brk id="65" max="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F62D1-02C0-46BC-B844-7F175906C183}">
  <sheetPr>
    <tabColor theme="5" tint="0.59999389629810485"/>
  </sheetPr>
  <dimension ref="A1:F262"/>
  <sheetViews>
    <sheetView view="pageBreakPreview" zoomScale="90" zoomScaleNormal="90" zoomScaleSheetLayoutView="90" workbookViewId="0">
      <selection activeCell="A5" sqref="A5:B7"/>
    </sheetView>
  </sheetViews>
  <sheetFormatPr defaultColWidth="8.88671875" defaultRowHeight="15" x14ac:dyDescent="0.2"/>
  <cols>
    <col min="1" max="1" width="7.21875" style="628" customWidth="1"/>
    <col min="2" max="2" width="50.44140625" style="166" bestFit="1" customWidth="1"/>
    <col min="3" max="3" width="34.109375" style="628" customWidth="1"/>
    <col min="4" max="4" width="33.5546875" style="628" customWidth="1"/>
    <col min="5" max="5" width="34" style="628" customWidth="1"/>
    <col min="6" max="6" width="32.44140625" style="166" customWidth="1"/>
    <col min="7" max="16384" width="8.88671875" style="166"/>
  </cols>
  <sheetData>
    <row r="1" spans="1:6" s="25" customFormat="1" ht="15.75" x14ac:dyDescent="0.2">
      <c r="B1" s="751"/>
      <c r="C1" s="750"/>
      <c r="D1" s="563"/>
    </row>
    <row r="2" spans="1:6" s="25" customFormat="1" ht="16.5" x14ac:dyDescent="0.2">
      <c r="B2" s="524" t="s">
        <v>2510</v>
      </c>
      <c r="C2" s="524"/>
      <c r="D2" s="409"/>
    </row>
    <row r="3" spans="1:6" s="25" customFormat="1" ht="16.5" x14ac:dyDescent="0.2">
      <c r="B3" s="524"/>
      <c r="C3" s="524"/>
      <c r="D3" s="409"/>
    </row>
    <row r="4" spans="1:6" s="25" customFormat="1" ht="25.15" customHeight="1" x14ac:dyDescent="0.2">
      <c r="A4" s="777" t="s">
        <v>270</v>
      </c>
      <c r="B4" s="777" t="s">
        <v>208</v>
      </c>
      <c r="C4" s="1018" t="s">
        <v>2452</v>
      </c>
      <c r="D4" s="1018"/>
      <c r="E4" s="1018"/>
      <c r="F4" s="777"/>
    </row>
    <row r="5" spans="1:6" s="25" customFormat="1" ht="43.15" customHeight="1" x14ac:dyDescent="0.2">
      <c r="A5" s="777"/>
      <c r="B5" s="650" t="s">
        <v>2633</v>
      </c>
      <c r="C5" s="777"/>
      <c r="D5" s="777"/>
      <c r="E5" s="777"/>
      <c r="F5" s="650"/>
    </row>
    <row r="6" spans="1:6" ht="28.9" customHeight="1" x14ac:dyDescent="0.2">
      <c r="A6" s="517" t="s">
        <v>1619</v>
      </c>
      <c r="B6" s="85" t="s">
        <v>1670</v>
      </c>
      <c r="C6" s="517"/>
      <c r="D6" s="517"/>
      <c r="E6" s="517"/>
      <c r="F6" s="517"/>
    </row>
    <row r="7" spans="1:6" s="127" customFormat="1" ht="42.75" customHeight="1" x14ac:dyDescent="0.2">
      <c r="A7" s="151"/>
      <c r="B7" s="146" t="s">
        <v>93</v>
      </c>
      <c r="C7" s="783" t="s">
        <v>843</v>
      </c>
      <c r="D7" s="783" t="s">
        <v>860</v>
      </c>
      <c r="E7" s="783" t="s">
        <v>106</v>
      </c>
      <c r="F7" s="783" t="s">
        <v>2656</v>
      </c>
    </row>
    <row r="8" spans="1:6" ht="25.9" customHeight="1" x14ac:dyDescent="0.2">
      <c r="A8" s="106" t="s">
        <v>1620</v>
      </c>
      <c r="B8" s="89" t="s">
        <v>1671</v>
      </c>
      <c r="C8" s="106"/>
      <c r="D8" s="106"/>
      <c r="E8" s="106"/>
      <c r="F8" s="106"/>
    </row>
    <row r="9" spans="1:6" ht="25.9" customHeight="1" x14ac:dyDescent="0.2">
      <c r="A9" s="571" t="s">
        <v>1621</v>
      </c>
      <c r="B9" s="570" t="s">
        <v>1672</v>
      </c>
      <c r="C9" s="571"/>
      <c r="D9" s="571"/>
      <c r="E9" s="571"/>
      <c r="F9" s="626" t="s">
        <v>59</v>
      </c>
    </row>
    <row r="10" spans="1:6" ht="25.9" customHeight="1" x14ac:dyDescent="0.2">
      <c r="A10" s="340"/>
      <c r="B10" s="147" t="s">
        <v>802</v>
      </c>
      <c r="C10" s="784"/>
      <c r="D10" s="784"/>
      <c r="E10" s="784"/>
      <c r="F10" s="93"/>
    </row>
    <row r="11" spans="1:6" ht="107.25" customHeight="1" x14ac:dyDescent="0.2">
      <c r="A11" s="784"/>
      <c r="B11" s="97" t="s">
        <v>54</v>
      </c>
      <c r="C11" s="781" t="s">
        <v>53</v>
      </c>
      <c r="D11" s="778" t="s">
        <v>257</v>
      </c>
      <c r="E11" s="778" t="s">
        <v>258</v>
      </c>
      <c r="F11" s="596" t="s">
        <v>2657</v>
      </c>
    </row>
    <row r="12" spans="1:6" ht="43.15" customHeight="1" x14ac:dyDescent="0.2">
      <c r="A12" s="784"/>
      <c r="B12" s="97" t="s">
        <v>63</v>
      </c>
      <c r="C12" s="781" t="s">
        <v>53</v>
      </c>
      <c r="D12" s="778" t="s">
        <v>257</v>
      </c>
      <c r="E12" s="778" t="s">
        <v>258</v>
      </c>
      <c r="F12" s="93"/>
    </row>
    <row r="13" spans="1:6" ht="55.15" customHeight="1" x14ac:dyDescent="0.2">
      <c r="A13" s="340" t="s">
        <v>1673</v>
      </c>
      <c r="B13" s="147" t="s">
        <v>798</v>
      </c>
      <c r="C13" s="1015" t="s">
        <v>12</v>
      </c>
      <c r="D13" s="1015"/>
      <c r="E13" s="1015"/>
      <c r="F13" s="93"/>
    </row>
    <row r="14" spans="1:6" ht="23.45" customHeight="1" x14ac:dyDescent="0.2">
      <c r="A14" s="327" t="s">
        <v>1674</v>
      </c>
      <c r="B14" s="140" t="s">
        <v>220</v>
      </c>
      <c r="C14" s="778"/>
      <c r="D14" s="778"/>
      <c r="E14" s="778"/>
      <c r="F14" s="93"/>
    </row>
    <row r="15" spans="1:6" ht="23.45" customHeight="1" x14ac:dyDescent="0.2">
      <c r="A15" s="778" t="s">
        <v>1044</v>
      </c>
      <c r="B15" s="93" t="s">
        <v>800</v>
      </c>
      <c r="C15" s="781" t="s">
        <v>14</v>
      </c>
      <c r="D15" s="778" t="s">
        <v>14</v>
      </c>
      <c r="E15" s="778" t="s">
        <v>14</v>
      </c>
      <c r="F15" s="596" t="s">
        <v>14</v>
      </c>
    </row>
    <row r="16" spans="1:6" ht="23.45" customHeight="1" x14ac:dyDescent="0.2">
      <c r="A16" s="778" t="s">
        <v>1044</v>
      </c>
      <c r="B16" s="93" t="s">
        <v>801</v>
      </c>
      <c r="C16" s="778" t="s">
        <v>14</v>
      </c>
      <c r="D16" s="778" t="s">
        <v>14</v>
      </c>
      <c r="E16" s="778" t="s">
        <v>14</v>
      </c>
      <c r="F16" s="596" t="s">
        <v>14</v>
      </c>
    </row>
    <row r="17" spans="1:6" ht="38.450000000000003" customHeight="1" x14ac:dyDescent="0.2">
      <c r="A17" s="327" t="s">
        <v>1675</v>
      </c>
      <c r="B17" s="140" t="s">
        <v>1666</v>
      </c>
      <c r="C17" s="781" t="s">
        <v>1</v>
      </c>
      <c r="D17" s="778" t="s">
        <v>1</v>
      </c>
      <c r="E17" s="778" t="s">
        <v>1</v>
      </c>
      <c r="F17" s="596" t="s">
        <v>1</v>
      </c>
    </row>
    <row r="18" spans="1:6" ht="23.45" customHeight="1" x14ac:dyDescent="0.2">
      <c r="A18" s="327" t="s">
        <v>1676</v>
      </c>
      <c r="B18" s="140" t="s">
        <v>1657</v>
      </c>
      <c r="C18" s="781" t="s">
        <v>59</v>
      </c>
      <c r="D18" s="781" t="s">
        <v>59</v>
      </c>
      <c r="E18" s="781" t="s">
        <v>59</v>
      </c>
      <c r="F18" s="626" t="s">
        <v>59</v>
      </c>
    </row>
    <row r="19" spans="1:6" ht="23.45" customHeight="1" x14ac:dyDescent="0.2">
      <c r="A19" s="327" t="s">
        <v>2668</v>
      </c>
      <c r="B19" s="140" t="s">
        <v>2658</v>
      </c>
      <c r="C19" s="781"/>
      <c r="D19" s="781"/>
      <c r="E19" s="781"/>
      <c r="F19" s="596" t="s">
        <v>59</v>
      </c>
    </row>
    <row r="20" spans="1:6" ht="23.45" customHeight="1" x14ac:dyDescent="0.2">
      <c r="A20" s="327" t="s">
        <v>2669</v>
      </c>
      <c r="B20" s="140" t="s">
        <v>2659</v>
      </c>
      <c r="C20" s="781"/>
      <c r="D20" s="781"/>
      <c r="E20" s="781"/>
      <c r="F20" s="626" t="s">
        <v>59</v>
      </c>
    </row>
    <row r="21" spans="1:6" ht="24" customHeight="1" x14ac:dyDescent="0.2">
      <c r="A21" s="106" t="s">
        <v>1622</v>
      </c>
      <c r="B21" s="89" t="s">
        <v>414</v>
      </c>
      <c r="C21" s="106"/>
      <c r="D21" s="106"/>
      <c r="E21" s="106"/>
      <c r="F21" s="106"/>
    </row>
    <row r="22" spans="1:6" ht="22.15" customHeight="1" x14ac:dyDescent="0.2">
      <c r="A22" s="571" t="s">
        <v>1623</v>
      </c>
      <c r="B22" s="570" t="s">
        <v>1677</v>
      </c>
      <c r="C22" s="606"/>
      <c r="D22" s="606"/>
      <c r="E22" s="606"/>
      <c r="F22" s="93"/>
    </row>
    <row r="23" spans="1:6" ht="24.6" customHeight="1" x14ac:dyDescent="0.2">
      <c r="A23" s="574"/>
      <c r="B23" s="573" t="s">
        <v>51</v>
      </c>
      <c r="C23" s="1017" t="s">
        <v>416</v>
      </c>
      <c r="D23" s="1017"/>
      <c r="E23" s="1017"/>
      <c r="F23" s="18" t="s">
        <v>416</v>
      </c>
    </row>
    <row r="24" spans="1:6" ht="24.6" customHeight="1" x14ac:dyDescent="0.2">
      <c r="A24" s="574"/>
      <c r="B24" s="573" t="s">
        <v>94</v>
      </c>
      <c r="C24" s="1017" t="s">
        <v>416</v>
      </c>
      <c r="D24" s="1017"/>
      <c r="E24" s="1017"/>
      <c r="F24" s="18" t="s">
        <v>416</v>
      </c>
    </row>
    <row r="25" spans="1:6" ht="27" customHeight="1" x14ac:dyDescent="0.2">
      <c r="A25" s="571" t="s">
        <v>1624</v>
      </c>
      <c r="B25" s="570" t="s">
        <v>2780</v>
      </c>
      <c r="C25" s="606"/>
      <c r="D25" s="606"/>
      <c r="E25" s="606"/>
      <c r="F25" s="93"/>
    </row>
    <row r="26" spans="1:6" ht="27.6" customHeight="1" x14ac:dyDescent="0.2">
      <c r="A26" s="784" t="s">
        <v>2623</v>
      </c>
      <c r="B26" s="97" t="s">
        <v>148</v>
      </c>
      <c r="C26" s="778" t="s">
        <v>850</v>
      </c>
      <c r="D26" s="778" t="s">
        <v>850</v>
      </c>
      <c r="E26" s="778" t="s">
        <v>850</v>
      </c>
      <c r="F26" s="93"/>
    </row>
    <row r="27" spans="1:6" ht="38.450000000000003" customHeight="1" x14ac:dyDescent="0.2">
      <c r="A27" s="784" t="s">
        <v>2623</v>
      </c>
      <c r="B27" s="97" t="s">
        <v>149</v>
      </c>
      <c r="C27" s="778" t="s">
        <v>850</v>
      </c>
      <c r="D27" s="778" t="s">
        <v>850</v>
      </c>
      <c r="E27" s="778" t="s">
        <v>850</v>
      </c>
      <c r="F27" s="93"/>
    </row>
    <row r="28" spans="1:6" ht="31.15" customHeight="1" x14ac:dyDescent="0.2">
      <c r="A28" s="784" t="s">
        <v>2623</v>
      </c>
      <c r="B28" s="97" t="s">
        <v>108</v>
      </c>
      <c r="C28" s="778" t="s">
        <v>853</v>
      </c>
      <c r="D28" s="778" t="s">
        <v>853</v>
      </c>
      <c r="E28" s="778" t="s">
        <v>853</v>
      </c>
      <c r="F28" s="93"/>
    </row>
    <row r="29" spans="1:6" ht="27" customHeight="1" x14ac:dyDescent="0.2">
      <c r="A29" s="784" t="s">
        <v>2623</v>
      </c>
      <c r="B29" s="97" t="s">
        <v>109</v>
      </c>
      <c r="C29" s="778" t="s">
        <v>853</v>
      </c>
      <c r="D29" s="778" t="s">
        <v>853</v>
      </c>
      <c r="E29" s="778" t="s">
        <v>853</v>
      </c>
      <c r="F29" s="93"/>
    </row>
    <row r="30" spans="1:6" ht="28.9" customHeight="1" x14ac:dyDescent="0.2">
      <c r="A30" s="106" t="s">
        <v>1625</v>
      </c>
      <c r="B30" s="89" t="s">
        <v>223</v>
      </c>
      <c r="C30" s="106"/>
      <c r="D30" s="106"/>
      <c r="E30" s="106"/>
      <c r="F30" s="106"/>
    </row>
    <row r="31" spans="1:6" ht="32.450000000000003" customHeight="1" x14ac:dyDescent="0.2">
      <c r="A31" s="571" t="s">
        <v>1626</v>
      </c>
      <c r="B31" s="570" t="s">
        <v>89</v>
      </c>
      <c r="C31" s="571"/>
      <c r="D31" s="571"/>
      <c r="E31" s="571"/>
      <c r="F31" s="93"/>
    </row>
    <row r="32" spans="1:6" ht="71.45" customHeight="1" x14ac:dyDescent="0.2">
      <c r="A32" s="784"/>
      <c r="B32" s="97" t="s">
        <v>133</v>
      </c>
      <c r="C32" s="1015" t="s">
        <v>635</v>
      </c>
      <c r="D32" s="1015"/>
      <c r="E32" s="778" t="s">
        <v>637</v>
      </c>
      <c r="F32" s="596" t="s">
        <v>2662</v>
      </c>
    </row>
    <row r="33" spans="1:6" ht="54" customHeight="1" x14ac:dyDescent="0.2">
      <c r="A33" s="784"/>
      <c r="B33" s="97"/>
      <c r="C33" s="778" t="s">
        <v>15</v>
      </c>
      <c r="D33" s="778" t="s">
        <v>15</v>
      </c>
      <c r="E33" s="778" t="s">
        <v>15</v>
      </c>
      <c r="F33" s="596" t="s">
        <v>2663</v>
      </c>
    </row>
    <row r="34" spans="1:6" ht="26.45" customHeight="1" x14ac:dyDescent="0.2">
      <c r="A34" s="784"/>
      <c r="B34" s="97" t="s">
        <v>2664</v>
      </c>
      <c r="C34" s="778"/>
      <c r="D34" s="778"/>
      <c r="E34" s="778"/>
      <c r="F34" s="596" t="s">
        <v>1857</v>
      </c>
    </row>
    <row r="35" spans="1:6" ht="26.45" customHeight="1" x14ac:dyDescent="0.2">
      <c r="A35" s="784"/>
      <c r="B35" s="692" t="s">
        <v>2665</v>
      </c>
      <c r="C35" s="778"/>
      <c r="D35" s="778"/>
      <c r="E35" s="778"/>
      <c r="F35" s="596" t="s">
        <v>15</v>
      </c>
    </row>
    <row r="36" spans="1:6" ht="139.5" customHeight="1" x14ac:dyDescent="0.2">
      <c r="A36" s="571" t="s">
        <v>1627</v>
      </c>
      <c r="B36" s="570" t="s">
        <v>72</v>
      </c>
      <c r="C36" s="606"/>
      <c r="D36" s="606"/>
      <c r="E36" s="606"/>
      <c r="F36" s="93"/>
    </row>
    <row r="37" spans="1:6" ht="148.5" customHeight="1" x14ac:dyDescent="0.2">
      <c r="A37" s="574"/>
      <c r="B37" s="573" t="s">
        <v>136</v>
      </c>
      <c r="C37" s="1017" t="s">
        <v>645</v>
      </c>
      <c r="D37" s="1017"/>
      <c r="E37" s="776" t="s">
        <v>646</v>
      </c>
      <c r="F37" s="596" t="s">
        <v>2662</v>
      </c>
    </row>
    <row r="38" spans="1:6" ht="73.150000000000006" customHeight="1" x14ac:dyDescent="0.2">
      <c r="A38" s="784"/>
      <c r="B38" s="97" t="s">
        <v>256</v>
      </c>
      <c r="C38" s="1015" t="s">
        <v>822</v>
      </c>
      <c r="D38" s="1015"/>
      <c r="E38" s="778" t="s">
        <v>821</v>
      </c>
      <c r="F38" s="93"/>
    </row>
    <row r="39" spans="1:6" ht="29.45" customHeight="1" x14ac:dyDescent="0.2">
      <c r="A39" s="784"/>
      <c r="B39" s="97" t="s">
        <v>95</v>
      </c>
      <c r="C39" s="778" t="s">
        <v>16</v>
      </c>
      <c r="D39" s="778" t="s">
        <v>16</v>
      </c>
      <c r="E39" s="778" t="s">
        <v>16</v>
      </c>
      <c r="F39" s="93"/>
    </row>
    <row r="40" spans="1:6" ht="140.25" customHeight="1" x14ac:dyDescent="0.2">
      <c r="A40" s="327" t="s">
        <v>1628</v>
      </c>
      <c r="B40" s="140" t="s">
        <v>73</v>
      </c>
      <c r="C40" s="778" t="s">
        <v>43</v>
      </c>
      <c r="D40" s="778" t="s">
        <v>43</v>
      </c>
      <c r="E40" s="778" t="s">
        <v>43</v>
      </c>
      <c r="F40" s="93"/>
    </row>
    <row r="41" spans="1:6" ht="24" customHeight="1" x14ac:dyDescent="0.2">
      <c r="A41" s="106" t="s">
        <v>1678</v>
      </c>
      <c r="B41" s="89" t="s">
        <v>74</v>
      </c>
      <c r="C41" s="106"/>
      <c r="D41" s="106"/>
      <c r="E41" s="106"/>
      <c r="F41" s="106"/>
    </row>
    <row r="42" spans="1:6" ht="24" customHeight="1" x14ac:dyDescent="0.2">
      <c r="A42" s="784"/>
      <c r="B42" s="97" t="s">
        <v>133</v>
      </c>
      <c r="C42" s="781" t="s">
        <v>59</v>
      </c>
      <c r="D42" s="781" t="s">
        <v>59</v>
      </c>
      <c r="E42" s="781" t="s">
        <v>59</v>
      </c>
      <c r="F42" s="626" t="s">
        <v>59</v>
      </c>
    </row>
    <row r="43" spans="1:6" ht="24" customHeight="1" x14ac:dyDescent="0.2">
      <c r="A43" s="784"/>
      <c r="B43" s="97" t="s">
        <v>95</v>
      </c>
      <c r="C43" s="781" t="s">
        <v>59</v>
      </c>
      <c r="D43" s="781" t="s">
        <v>59</v>
      </c>
      <c r="E43" s="781" t="s">
        <v>59</v>
      </c>
      <c r="F43" s="626" t="s">
        <v>59</v>
      </c>
    </row>
    <row r="44" spans="1:6" ht="40.15" customHeight="1" x14ac:dyDescent="0.2">
      <c r="A44" s="106" t="s">
        <v>1679</v>
      </c>
      <c r="B44" s="89" t="s">
        <v>2781</v>
      </c>
      <c r="C44" s="106" t="s">
        <v>58</v>
      </c>
      <c r="D44" s="106" t="s">
        <v>852</v>
      </c>
      <c r="E44" s="106" t="s">
        <v>25</v>
      </c>
      <c r="F44" s="106"/>
    </row>
    <row r="45" spans="1:6" ht="29.45" customHeight="1" x14ac:dyDescent="0.2">
      <c r="A45" s="106" t="s">
        <v>1683</v>
      </c>
      <c r="B45" s="89" t="s">
        <v>1682</v>
      </c>
      <c r="C45" s="106" t="s">
        <v>22</v>
      </c>
      <c r="D45" s="106" t="s">
        <v>58</v>
      </c>
      <c r="E45" s="106" t="s">
        <v>58</v>
      </c>
      <c r="F45" s="106"/>
    </row>
    <row r="46" spans="1:6" ht="49.9" customHeight="1" x14ac:dyDescent="0.2">
      <c r="A46" s="106" t="s">
        <v>1629</v>
      </c>
      <c r="B46" s="89" t="s">
        <v>1681</v>
      </c>
      <c r="C46" s="106" t="s">
        <v>43</v>
      </c>
      <c r="D46" s="106" t="s">
        <v>43</v>
      </c>
      <c r="E46" s="106" t="s">
        <v>43</v>
      </c>
      <c r="F46" s="106"/>
    </row>
    <row r="47" spans="1:6" ht="37.9" customHeight="1" x14ac:dyDescent="0.2">
      <c r="A47" s="106" t="s">
        <v>1630</v>
      </c>
      <c r="B47" s="89" t="s">
        <v>1680</v>
      </c>
      <c r="C47" s="106"/>
      <c r="D47" s="106"/>
      <c r="E47" s="106"/>
      <c r="F47" s="106"/>
    </row>
    <row r="48" spans="1:6" ht="26.45" customHeight="1" x14ac:dyDescent="0.2">
      <c r="A48" s="340"/>
      <c r="B48" s="147" t="s">
        <v>176</v>
      </c>
      <c r="C48" s="784"/>
      <c r="D48" s="784"/>
      <c r="E48" s="784"/>
      <c r="F48" s="93"/>
    </row>
    <row r="49" spans="1:6" ht="43.5" customHeight="1" x14ac:dyDescent="0.2">
      <c r="A49" s="778"/>
      <c r="B49" s="93" t="s">
        <v>87</v>
      </c>
      <c r="C49" s="778" t="s">
        <v>159</v>
      </c>
      <c r="D49" s="778" t="s">
        <v>159</v>
      </c>
      <c r="E49" s="778" t="s">
        <v>161</v>
      </c>
      <c r="F49" s="93"/>
    </row>
    <row r="50" spans="1:6" ht="26.45" customHeight="1" x14ac:dyDescent="0.2">
      <c r="A50" s="778"/>
      <c r="B50" s="93" t="s">
        <v>88</v>
      </c>
      <c r="C50" s="778" t="s">
        <v>162</v>
      </c>
      <c r="D50" s="778" t="s">
        <v>162</v>
      </c>
      <c r="E50" s="778" t="s">
        <v>164</v>
      </c>
      <c r="F50" s="93"/>
    </row>
    <row r="51" spans="1:6" ht="26.45" customHeight="1" x14ac:dyDescent="0.2">
      <c r="A51" s="340"/>
      <c r="B51" s="147" t="s">
        <v>179</v>
      </c>
      <c r="C51" s="784"/>
      <c r="D51" s="784"/>
      <c r="E51" s="784"/>
      <c r="F51" s="93"/>
    </row>
    <row r="52" spans="1:6" ht="24.6" customHeight="1" x14ac:dyDescent="0.2">
      <c r="A52" s="778"/>
      <c r="B52" s="93" t="s">
        <v>87</v>
      </c>
      <c r="C52" s="778" t="s">
        <v>159</v>
      </c>
      <c r="D52" s="778" t="s">
        <v>159</v>
      </c>
      <c r="E52" s="778" t="s">
        <v>259</v>
      </c>
      <c r="F52" s="93"/>
    </row>
    <row r="53" spans="1:6" ht="28.15" customHeight="1" x14ac:dyDescent="0.2">
      <c r="A53" s="778"/>
      <c r="B53" s="93" t="s">
        <v>88</v>
      </c>
      <c r="C53" s="778" t="s">
        <v>162</v>
      </c>
      <c r="D53" s="778" t="s">
        <v>162</v>
      </c>
      <c r="E53" s="778" t="s">
        <v>260</v>
      </c>
      <c r="F53" s="93"/>
    </row>
    <row r="54" spans="1:6" ht="25.9" customHeight="1" x14ac:dyDescent="0.2">
      <c r="A54" s="106" t="s">
        <v>334</v>
      </c>
      <c r="B54" s="368" t="s">
        <v>1311</v>
      </c>
      <c r="C54" s="106"/>
      <c r="D54" s="106"/>
      <c r="E54" s="106"/>
      <c r="F54" s="106"/>
    </row>
    <row r="55" spans="1:6" ht="20.25" customHeight="1" x14ac:dyDescent="0.2">
      <c r="A55" s="571" t="s">
        <v>1684</v>
      </c>
      <c r="B55" s="570" t="s">
        <v>90</v>
      </c>
      <c r="C55" s="606"/>
      <c r="D55" s="606"/>
      <c r="E55" s="606"/>
      <c r="F55" s="93"/>
    </row>
    <row r="56" spans="1:6" ht="20.25" customHeight="1" x14ac:dyDescent="0.2">
      <c r="A56" s="784"/>
      <c r="B56" s="97" t="s">
        <v>133</v>
      </c>
      <c r="C56" s="778" t="s">
        <v>7</v>
      </c>
      <c r="D56" s="778" t="s">
        <v>7</v>
      </c>
      <c r="E56" s="778" t="s">
        <v>7</v>
      </c>
      <c r="F56" s="596" t="s">
        <v>7</v>
      </c>
    </row>
    <row r="57" spans="1:6" ht="20.25" customHeight="1" x14ac:dyDescent="0.2">
      <c r="A57" s="784"/>
      <c r="B57" s="97" t="s">
        <v>95</v>
      </c>
      <c r="C57" s="778" t="s">
        <v>7</v>
      </c>
      <c r="D57" s="778" t="s">
        <v>7</v>
      </c>
      <c r="E57" s="778" t="s">
        <v>7</v>
      </c>
      <c r="F57" s="596" t="s">
        <v>7</v>
      </c>
    </row>
    <row r="58" spans="1:6" ht="20.25" customHeight="1" x14ac:dyDescent="0.2">
      <c r="A58" s="327" t="s">
        <v>1685</v>
      </c>
      <c r="B58" s="140" t="s">
        <v>76</v>
      </c>
      <c r="C58" s="778" t="s">
        <v>42</v>
      </c>
      <c r="D58" s="778" t="s">
        <v>42</v>
      </c>
      <c r="E58" s="778" t="s">
        <v>42</v>
      </c>
      <c r="F58" s="596" t="s">
        <v>42</v>
      </c>
    </row>
    <row r="59" spans="1:6" ht="20.25" customHeight="1" x14ac:dyDescent="0.2">
      <c r="A59" s="571" t="s">
        <v>1686</v>
      </c>
      <c r="B59" s="570" t="s">
        <v>1669</v>
      </c>
      <c r="C59" s="606"/>
      <c r="D59" s="606"/>
      <c r="E59" s="606"/>
      <c r="F59" s="93"/>
    </row>
    <row r="60" spans="1:6" ht="20.25" customHeight="1" x14ac:dyDescent="0.2">
      <c r="A60" s="784"/>
      <c r="B60" s="97" t="s">
        <v>50</v>
      </c>
      <c r="C60" s="778" t="s">
        <v>59</v>
      </c>
      <c r="D60" s="778" t="s">
        <v>59</v>
      </c>
      <c r="E60" s="778" t="s">
        <v>59</v>
      </c>
      <c r="F60" s="93"/>
    </row>
    <row r="61" spans="1:6" ht="20.25" customHeight="1" x14ac:dyDescent="0.2">
      <c r="A61" s="778"/>
      <c r="B61" s="93" t="s">
        <v>28</v>
      </c>
      <c r="C61" s="778" t="s">
        <v>40</v>
      </c>
      <c r="D61" s="778" t="s">
        <v>40</v>
      </c>
      <c r="E61" s="778" t="s">
        <v>40</v>
      </c>
      <c r="F61" s="93"/>
    </row>
    <row r="62" spans="1:6" ht="37.9" customHeight="1" x14ac:dyDescent="0.2">
      <c r="A62" s="784"/>
      <c r="B62" s="97" t="s">
        <v>29</v>
      </c>
      <c r="C62" s="778" t="s">
        <v>11</v>
      </c>
      <c r="D62" s="778" t="s">
        <v>11</v>
      </c>
      <c r="E62" s="778" t="s">
        <v>11</v>
      </c>
      <c r="F62" s="93"/>
    </row>
    <row r="63" spans="1:6" ht="40.15" customHeight="1" x14ac:dyDescent="0.2">
      <c r="A63" s="571" t="s">
        <v>1692</v>
      </c>
      <c r="B63" s="147" t="s">
        <v>1749</v>
      </c>
      <c r="C63" s="778" t="s">
        <v>78</v>
      </c>
      <c r="D63" s="778" t="s">
        <v>78</v>
      </c>
      <c r="E63" s="778" t="s">
        <v>78</v>
      </c>
      <c r="F63" s="93"/>
    </row>
    <row r="64" spans="1:6" ht="53.45" customHeight="1" x14ac:dyDescent="0.2">
      <c r="A64" s="571" t="s">
        <v>1693</v>
      </c>
      <c r="B64" s="147" t="s">
        <v>2671</v>
      </c>
      <c r="C64" s="1015" t="s">
        <v>942</v>
      </c>
      <c r="D64" s="1015"/>
      <c r="E64" s="1015"/>
      <c r="F64" s="596" t="s">
        <v>2666</v>
      </c>
    </row>
    <row r="65" spans="1:6" ht="53.45" customHeight="1" x14ac:dyDescent="0.2">
      <c r="A65" s="571" t="s">
        <v>1750</v>
      </c>
      <c r="B65" s="147" t="s">
        <v>2672</v>
      </c>
      <c r="C65" s="1015"/>
      <c r="D65" s="1015"/>
      <c r="E65" s="1015"/>
      <c r="F65" s="596" t="s">
        <v>404</v>
      </c>
    </row>
    <row r="66" spans="1:6" ht="40.15" customHeight="1" x14ac:dyDescent="0.2">
      <c r="A66" s="571" t="s">
        <v>2670</v>
      </c>
      <c r="B66" s="607" t="s">
        <v>415</v>
      </c>
      <c r="C66" s="568"/>
      <c r="D66" s="568"/>
      <c r="E66" s="568"/>
      <c r="F66" s="93"/>
    </row>
    <row r="67" spans="1:6" ht="42" customHeight="1" x14ac:dyDescent="0.2">
      <c r="A67" s="574"/>
      <c r="B67" s="573" t="s">
        <v>459</v>
      </c>
      <c r="C67" s="776" t="s">
        <v>275</v>
      </c>
      <c r="D67" s="776" t="s">
        <v>275</v>
      </c>
      <c r="E67" s="776" t="s">
        <v>275</v>
      </c>
      <c r="F67" s="597" t="s">
        <v>275</v>
      </c>
    </row>
    <row r="68" spans="1:6" ht="43.15" customHeight="1" x14ac:dyDescent="0.2">
      <c r="A68" s="106" t="s">
        <v>335</v>
      </c>
      <c r="B68" s="89" t="s">
        <v>1751</v>
      </c>
      <c r="C68" s="106"/>
      <c r="D68" s="106"/>
      <c r="E68" s="106"/>
      <c r="F68" s="106"/>
    </row>
    <row r="69" spans="1:6" ht="57" customHeight="1" x14ac:dyDescent="0.2">
      <c r="A69" s="571" t="s">
        <v>1687</v>
      </c>
      <c r="B69" s="570" t="s">
        <v>815</v>
      </c>
      <c r="C69" s="571"/>
      <c r="D69" s="571"/>
      <c r="E69" s="571"/>
      <c r="F69" s="93"/>
    </row>
    <row r="70" spans="1:6" ht="21" customHeight="1" x14ac:dyDescent="0.2">
      <c r="A70" s="784"/>
      <c r="B70" s="97" t="s">
        <v>816</v>
      </c>
      <c r="C70" s="778" t="s">
        <v>512</v>
      </c>
      <c r="D70" s="778" t="s">
        <v>512</v>
      </c>
      <c r="E70" s="778" t="s">
        <v>512</v>
      </c>
      <c r="F70" s="596" t="s">
        <v>2667</v>
      </c>
    </row>
    <row r="71" spans="1:6" ht="20.25" customHeight="1" x14ac:dyDescent="0.2">
      <c r="A71" s="784"/>
      <c r="B71" s="97" t="s">
        <v>31</v>
      </c>
      <c r="C71" s="778" t="s">
        <v>861</v>
      </c>
      <c r="D71" s="778" t="s">
        <v>861</v>
      </c>
      <c r="E71" s="778" t="s">
        <v>861</v>
      </c>
      <c r="F71" s="596" t="s">
        <v>6</v>
      </c>
    </row>
    <row r="72" spans="1:6" ht="21" customHeight="1" x14ac:dyDescent="0.2">
      <c r="A72" s="327" t="s">
        <v>1688</v>
      </c>
      <c r="B72" s="140" t="s">
        <v>817</v>
      </c>
      <c r="C72" s="778" t="s">
        <v>82</v>
      </c>
      <c r="D72" s="778" t="s">
        <v>82</v>
      </c>
      <c r="E72" s="778" t="s">
        <v>82</v>
      </c>
      <c r="F72" s="596" t="s">
        <v>2</v>
      </c>
    </row>
    <row r="73" spans="1:6" ht="21" customHeight="1" x14ac:dyDescent="0.2">
      <c r="A73" s="340" t="s">
        <v>1689</v>
      </c>
      <c r="B73" s="147" t="s">
        <v>830</v>
      </c>
      <c r="C73" s="778" t="s">
        <v>862</v>
      </c>
      <c r="D73" s="778" t="s">
        <v>862</v>
      </c>
      <c r="E73" s="778" t="s">
        <v>862</v>
      </c>
      <c r="F73" s="596" t="s">
        <v>41</v>
      </c>
    </row>
    <row r="74" spans="1:6" ht="40.9" customHeight="1" x14ac:dyDescent="0.2">
      <c r="A74" s="106" t="s">
        <v>1690</v>
      </c>
      <c r="B74" s="89" t="s">
        <v>1752</v>
      </c>
      <c r="C74" s="106"/>
      <c r="D74" s="106"/>
      <c r="E74" s="106"/>
      <c r="F74" s="106"/>
    </row>
    <row r="75" spans="1:6" ht="45" customHeight="1" x14ac:dyDescent="0.2">
      <c r="A75" s="571" t="s">
        <v>1691</v>
      </c>
      <c r="B75" s="570" t="s">
        <v>2152</v>
      </c>
      <c r="C75" s="606"/>
      <c r="D75" s="606"/>
      <c r="E75" s="606"/>
      <c r="F75" s="93"/>
    </row>
    <row r="76" spans="1:6" ht="25.15" customHeight="1" x14ac:dyDescent="0.2">
      <c r="A76" s="593"/>
      <c r="B76" s="605" t="s">
        <v>510</v>
      </c>
      <c r="C76" s="1015" t="s">
        <v>514</v>
      </c>
      <c r="D76" s="1015"/>
      <c r="E76" s="1015"/>
      <c r="F76" s="93"/>
    </row>
    <row r="77" spans="1:6" ht="40.15" customHeight="1" x14ac:dyDescent="0.2">
      <c r="A77" s="593"/>
      <c r="B77" s="605" t="s">
        <v>511</v>
      </c>
      <c r="C77" s="1015" t="s">
        <v>515</v>
      </c>
      <c r="D77" s="1015"/>
      <c r="E77" s="1015"/>
      <c r="F77" s="93"/>
    </row>
    <row r="78" spans="1:6" ht="40.15" customHeight="1" x14ac:dyDescent="0.2">
      <c r="A78" s="106" t="s">
        <v>2674</v>
      </c>
      <c r="B78" s="89" t="s">
        <v>2660</v>
      </c>
      <c r="C78" s="89"/>
      <c r="D78" s="89"/>
      <c r="E78" s="89"/>
      <c r="F78" s="89"/>
    </row>
    <row r="79" spans="1:6" ht="40.15" customHeight="1" x14ac:dyDescent="0.2">
      <c r="A79" s="571" t="s">
        <v>2673</v>
      </c>
      <c r="B79" s="651" t="s">
        <v>2661</v>
      </c>
      <c r="C79" s="778"/>
      <c r="D79" s="778"/>
      <c r="E79" s="778"/>
      <c r="F79" s="626" t="s">
        <v>7</v>
      </c>
    </row>
    <row r="80" spans="1:6" ht="18" customHeight="1" x14ac:dyDescent="0.2">
      <c r="A80" s="125"/>
      <c r="B80" s="173" t="s">
        <v>1694</v>
      </c>
      <c r="C80" s="125"/>
      <c r="D80" s="125"/>
      <c r="E80" s="125"/>
      <c r="F80" s="125"/>
    </row>
    <row r="81" spans="1:6" ht="40.15" customHeight="1" x14ac:dyDescent="0.2">
      <c r="A81" s="778"/>
      <c r="B81" s="93" t="s">
        <v>516</v>
      </c>
      <c r="C81" s="778"/>
      <c r="D81" s="778"/>
      <c r="E81" s="778"/>
      <c r="F81" s="93"/>
    </row>
    <row r="82" spans="1:6" ht="75" x14ac:dyDescent="0.2">
      <c r="A82" s="778"/>
      <c r="B82" s="93" t="s">
        <v>2782</v>
      </c>
      <c r="C82" s="778"/>
      <c r="D82" s="778"/>
      <c r="E82" s="778"/>
      <c r="F82" s="93"/>
    </row>
    <row r="83" spans="1:6" ht="22.15" customHeight="1" x14ac:dyDescent="0.2">
      <c r="A83" s="517" t="s">
        <v>1631</v>
      </c>
      <c r="B83" s="85" t="s">
        <v>1757</v>
      </c>
      <c r="C83" s="517"/>
      <c r="D83" s="517"/>
      <c r="E83" s="517"/>
      <c r="F83" s="517"/>
    </row>
    <row r="84" spans="1:6" ht="53.45" customHeight="1" x14ac:dyDescent="0.2">
      <c r="A84" s="162"/>
      <c r="B84" s="161" t="s">
        <v>93</v>
      </c>
      <c r="C84" s="162" t="s">
        <v>845</v>
      </c>
      <c r="D84" s="162"/>
      <c r="E84" s="162"/>
      <c r="F84" s="162"/>
    </row>
    <row r="85" spans="1:6" ht="23.45" customHeight="1" x14ac:dyDescent="0.2">
      <c r="A85" s="125" t="s">
        <v>1632</v>
      </c>
      <c r="B85" s="124" t="s">
        <v>1672</v>
      </c>
      <c r="C85" s="125"/>
      <c r="D85" s="125"/>
      <c r="E85" s="125"/>
      <c r="F85" s="125"/>
    </row>
    <row r="86" spans="1:6" ht="24" customHeight="1" x14ac:dyDescent="0.2">
      <c r="A86" s="568" t="s">
        <v>1291</v>
      </c>
      <c r="B86" s="570" t="s">
        <v>1672</v>
      </c>
      <c r="C86" s="568"/>
      <c r="D86" s="568"/>
      <c r="E86" s="568"/>
      <c r="F86" s="93"/>
    </row>
    <row r="87" spans="1:6" ht="24" customHeight="1" x14ac:dyDescent="0.2">
      <c r="A87" s="604"/>
      <c r="B87" s="602" t="s">
        <v>810</v>
      </c>
      <c r="C87" s="604"/>
      <c r="D87" s="778"/>
      <c r="E87" s="652"/>
      <c r="F87" s="93"/>
    </row>
    <row r="88" spans="1:6" ht="24" customHeight="1" x14ac:dyDescent="0.2">
      <c r="A88" s="601"/>
      <c r="B88" s="600" t="s">
        <v>54</v>
      </c>
      <c r="C88" s="597" t="s">
        <v>59</v>
      </c>
      <c r="D88" s="778"/>
      <c r="E88" s="652"/>
      <c r="F88" s="93"/>
    </row>
    <row r="89" spans="1:6" ht="24" customHeight="1" x14ac:dyDescent="0.2">
      <c r="A89" s="601"/>
      <c r="B89" s="600" t="s">
        <v>63</v>
      </c>
      <c r="C89" s="597" t="s">
        <v>53</v>
      </c>
      <c r="D89" s="778"/>
      <c r="E89" s="652"/>
      <c r="F89" s="93"/>
    </row>
    <row r="90" spans="1:6" ht="24" customHeight="1" x14ac:dyDescent="0.2">
      <c r="A90" s="604" t="s">
        <v>1696</v>
      </c>
      <c r="B90" s="602" t="s">
        <v>811</v>
      </c>
      <c r="C90" s="597" t="s">
        <v>13</v>
      </c>
      <c r="D90" s="778"/>
      <c r="E90" s="652"/>
      <c r="F90" s="93"/>
    </row>
    <row r="91" spans="1:6" ht="55.15" customHeight="1" x14ac:dyDescent="0.2">
      <c r="A91" s="580" t="s">
        <v>1697</v>
      </c>
      <c r="B91" s="779" t="s">
        <v>798</v>
      </c>
      <c r="C91" s="597" t="s">
        <v>12</v>
      </c>
      <c r="D91" s="778"/>
      <c r="E91" s="652"/>
      <c r="F91" s="93"/>
    </row>
    <row r="92" spans="1:6" ht="22.9" customHeight="1" x14ac:dyDescent="0.2">
      <c r="A92" s="599" t="s">
        <v>1698</v>
      </c>
      <c r="B92" s="598" t="s">
        <v>1695</v>
      </c>
      <c r="C92" s="599"/>
      <c r="D92" s="778"/>
      <c r="E92" s="652"/>
      <c r="F92" s="93"/>
    </row>
    <row r="93" spans="1:6" ht="22.15" customHeight="1" x14ac:dyDescent="0.2">
      <c r="A93" s="597" t="s">
        <v>1044</v>
      </c>
      <c r="B93" s="603" t="s">
        <v>800</v>
      </c>
      <c r="C93" s="597" t="s">
        <v>14</v>
      </c>
      <c r="D93" s="778"/>
      <c r="E93" s="652"/>
      <c r="F93" s="93"/>
    </row>
    <row r="94" spans="1:6" ht="22.15" customHeight="1" x14ac:dyDescent="0.2">
      <c r="A94" s="597" t="s">
        <v>1044</v>
      </c>
      <c r="B94" s="603" t="s">
        <v>801</v>
      </c>
      <c r="C94" s="597" t="s">
        <v>14</v>
      </c>
      <c r="D94" s="778"/>
      <c r="E94" s="652"/>
      <c r="F94" s="93"/>
    </row>
    <row r="95" spans="1:6" ht="57" customHeight="1" x14ac:dyDescent="0.2">
      <c r="A95" s="599" t="s">
        <v>1699</v>
      </c>
      <c r="B95" s="598" t="s">
        <v>474</v>
      </c>
      <c r="C95" s="597" t="s">
        <v>1</v>
      </c>
      <c r="D95" s="778"/>
      <c r="E95" s="652"/>
      <c r="F95" s="93"/>
    </row>
    <row r="96" spans="1:6" ht="25.15" customHeight="1" x14ac:dyDescent="0.2">
      <c r="A96" s="599" t="s">
        <v>1700</v>
      </c>
      <c r="B96" s="598" t="s">
        <v>475</v>
      </c>
      <c r="C96" s="597" t="s">
        <v>59</v>
      </c>
      <c r="D96" s="778"/>
      <c r="E96" s="652"/>
      <c r="F96" s="93"/>
    </row>
    <row r="97" spans="1:6" ht="24.6" customHeight="1" x14ac:dyDescent="0.2">
      <c r="A97" s="125" t="s">
        <v>1633</v>
      </c>
      <c r="B97" s="124" t="s">
        <v>1667</v>
      </c>
      <c r="C97" s="125"/>
      <c r="D97" s="125"/>
      <c r="E97" s="125"/>
      <c r="F97" s="125"/>
    </row>
    <row r="98" spans="1:6" ht="25.15" customHeight="1" x14ac:dyDescent="0.2">
      <c r="A98" s="594" t="s">
        <v>1634</v>
      </c>
      <c r="B98" s="595" t="s">
        <v>1677</v>
      </c>
      <c r="C98" s="594"/>
      <c r="D98" s="778"/>
      <c r="E98" s="652"/>
      <c r="F98" s="93"/>
    </row>
    <row r="99" spans="1:6" ht="18.75" customHeight="1" x14ac:dyDescent="0.2">
      <c r="A99" s="601"/>
      <c r="B99" s="600" t="s">
        <v>51</v>
      </c>
      <c r="C99" s="597" t="s">
        <v>416</v>
      </c>
      <c r="D99" s="778"/>
      <c r="E99" s="652"/>
      <c r="F99" s="93"/>
    </row>
    <row r="100" spans="1:6" ht="19.5" customHeight="1" x14ac:dyDescent="0.2">
      <c r="A100" s="601"/>
      <c r="B100" s="600" t="s">
        <v>94</v>
      </c>
      <c r="C100" s="597" t="s">
        <v>416</v>
      </c>
      <c r="D100" s="778"/>
      <c r="E100" s="652"/>
      <c r="F100" s="93"/>
    </row>
    <row r="101" spans="1:6" ht="18.75" customHeight="1" x14ac:dyDescent="0.2">
      <c r="A101" s="594" t="s">
        <v>1635</v>
      </c>
      <c r="B101" s="595" t="s">
        <v>91</v>
      </c>
      <c r="C101" s="594"/>
      <c r="D101" s="778"/>
      <c r="E101" s="652"/>
      <c r="F101" s="93"/>
    </row>
    <row r="102" spans="1:6" ht="25.15" customHeight="1" x14ac:dyDescent="0.2">
      <c r="A102" s="601"/>
      <c r="B102" s="600" t="s">
        <v>148</v>
      </c>
      <c r="C102" s="597" t="s">
        <v>871</v>
      </c>
      <c r="D102" s="778"/>
      <c r="E102" s="652"/>
      <c r="F102" s="93"/>
    </row>
    <row r="103" spans="1:6" ht="37.15" customHeight="1" x14ac:dyDescent="0.2">
      <c r="A103" s="601"/>
      <c r="B103" s="600" t="s">
        <v>149</v>
      </c>
      <c r="C103" s="597" t="s">
        <v>871</v>
      </c>
      <c r="D103" s="778"/>
      <c r="E103" s="652"/>
      <c r="F103" s="93"/>
    </row>
    <row r="104" spans="1:6" ht="25.9" customHeight="1" x14ac:dyDescent="0.2">
      <c r="A104" s="601"/>
      <c r="B104" s="600" t="s">
        <v>108</v>
      </c>
      <c r="C104" s="597" t="s">
        <v>854</v>
      </c>
      <c r="D104" s="778"/>
      <c r="E104" s="652"/>
      <c r="F104" s="93"/>
    </row>
    <row r="105" spans="1:6" ht="25.9" customHeight="1" x14ac:dyDescent="0.2">
      <c r="A105" s="601"/>
      <c r="B105" s="600" t="s">
        <v>109</v>
      </c>
      <c r="C105" s="597" t="s">
        <v>854</v>
      </c>
      <c r="D105" s="778"/>
      <c r="E105" s="652"/>
      <c r="F105" s="93"/>
    </row>
    <row r="106" spans="1:6" ht="25.9" customHeight="1" x14ac:dyDescent="0.2">
      <c r="A106" s="125" t="s">
        <v>1636</v>
      </c>
      <c r="B106" s="124" t="s">
        <v>223</v>
      </c>
      <c r="C106" s="125"/>
      <c r="D106" s="125"/>
      <c r="E106" s="125"/>
      <c r="F106" s="125"/>
    </row>
    <row r="107" spans="1:6" ht="28.9" customHeight="1" x14ac:dyDescent="0.2">
      <c r="A107" s="594" t="s">
        <v>1637</v>
      </c>
      <c r="B107" s="595" t="s">
        <v>89</v>
      </c>
      <c r="C107" s="594"/>
      <c r="D107" s="778"/>
      <c r="E107" s="652"/>
      <c r="F107" s="93"/>
    </row>
    <row r="108" spans="1:6" ht="66.599999999999994" customHeight="1" x14ac:dyDescent="0.2">
      <c r="A108" s="601"/>
      <c r="B108" s="600" t="s">
        <v>133</v>
      </c>
      <c r="C108" s="597" t="s">
        <v>635</v>
      </c>
      <c r="D108" s="778"/>
      <c r="E108" s="652"/>
      <c r="F108" s="93"/>
    </row>
    <row r="109" spans="1:6" ht="31.9" customHeight="1" x14ac:dyDescent="0.2">
      <c r="A109" s="601"/>
      <c r="B109" s="600" t="s">
        <v>95</v>
      </c>
      <c r="C109" s="597" t="s">
        <v>16</v>
      </c>
      <c r="D109" s="778"/>
      <c r="E109" s="652"/>
      <c r="F109" s="93"/>
    </row>
    <row r="110" spans="1:6" ht="28.9" customHeight="1" x14ac:dyDescent="0.2">
      <c r="A110" s="594" t="s">
        <v>1701</v>
      </c>
      <c r="B110" s="595" t="s">
        <v>72</v>
      </c>
      <c r="C110" s="594"/>
      <c r="D110" s="778"/>
      <c r="E110" s="652"/>
      <c r="F110" s="93"/>
    </row>
    <row r="111" spans="1:6" ht="73.900000000000006" customHeight="1" x14ac:dyDescent="0.2">
      <c r="A111" s="601"/>
      <c r="B111" s="600" t="s">
        <v>136</v>
      </c>
      <c r="C111" s="597" t="s">
        <v>636</v>
      </c>
      <c r="D111" s="778"/>
      <c r="E111" s="652"/>
      <c r="F111" s="93"/>
    </row>
    <row r="112" spans="1:6" ht="77.45" customHeight="1" x14ac:dyDescent="0.2">
      <c r="A112" s="567"/>
      <c r="B112" s="589" t="s">
        <v>56</v>
      </c>
      <c r="C112" s="596" t="s">
        <v>822</v>
      </c>
      <c r="D112" s="778"/>
      <c r="E112" s="652"/>
      <c r="F112" s="93"/>
    </row>
    <row r="113" spans="1:6" ht="24" customHeight="1" x14ac:dyDescent="0.2">
      <c r="A113" s="125" t="s">
        <v>338</v>
      </c>
      <c r="B113" s="124" t="s">
        <v>74</v>
      </c>
      <c r="C113" s="125"/>
      <c r="D113" s="125"/>
      <c r="E113" s="125"/>
      <c r="F113" s="125"/>
    </row>
    <row r="114" spans="1:6" ht="24" customHeight="1" x14ac:dyDescent="0.2">
      <c r="A114" s="601"/>
      <c r="B114" s="600" t="s">
        <v>133</v>
      </c>
      <c r="C114" s="597" t="s">
        <v>59</v>
      </c>
      <c r="D114" s="778"/>
      <c r="E114" s="652"/>
      <c r="F114" s="93"/>
    </row>
    <row r="115" spans="1:6" ht="24" customHeight="1" x14ac:dyDescent="0.2">
      <c r="A115" s="601"/>
      <c r="B115" s="600" t="s">
        <v>95</v>
      </c>
      <c r="C115" s="597" t="s">
        <v>59</v>
      </c>
      <c r="D115" s="778"/>
      <c r="E115" s="652"/>
      <c r="F115" s="93"/>
    </row>
    <row r="116" spans="1:6" ht="24" customHeight="1" x14ac:dyDescent="0.2">
      <c r="A116" s="125" t="s">
        <v>1638</v>
      </c>
      <c r="B116" s="124" t="s">
        <v>1311</v>
      </c>
      <c r="C116" s="125"/>
      <c r="D116" s="125"/>
      <c r="E116" s="125"/>
      <c r="F116" s="125"/>
    </row>
    <row r="117" spans="1:6" ht="24" customHeight="1" x14ac:dyDescent="0.2">
      <c r="A117" s="594" t="s">
        <v>1703</v>
      </c>
      <c r="B117" s="595" t="s">
        <v>90</v>
      </c>
      <c r="C117" s="594"/>
      <c r="D117" s="778"/>
      <c r="E117" s="652"/>
      <c r="F117" s="93"/>
    </row>
    <row r="118" spans="1:6" ht="24" customHeight="1" x14ac:dyDescent="0.2">
      <c r="A118" s="597" t="s">
        <v>1044</v>
      </c>
      <c r="B118" s="603" t="s">
        <v>112</v>
      </c>
      <c r="C118" s="597" t="s">
        <v>7</v>
      </c>
      <c r="D118" s="778"/>
      <c r="E118" s="652"/>
      <c r="F118" s="93"/>
    </row>
    <row r="119" spans="1:6" ht="24" customHeight="1" x14ac:dyDescent="0.2">
      <c r="A119" s="597" t="s">
        <v>1044</v>
      </c>
      <c r="B119" s="603" t="s">
        <v>96</v>
      </c>
      <c r="C119" s="597" t="s">
        <v>7</v>
      </c>
      <c r="D119" s="778"/>
      <c r="E119" s="652"/>
      <c r="F119" s="93"/>
    </row>
    <row r="120" spans="1:6" ht="24" customHeight="1" x14ac:dyDescent="0.2">
      <c r="A120" s="599"/>
      <c r="B120" s="598" t="s">
        <v>76</v>
      </c>
      <c r="C120" s="597" t="s">
        <v>42</v>
      </c>
      <c r="D120" s="778"/>
      <c r="E120" s="652"/>
      <c r="F120" s="93"/>
    </row>
    <row r="121" spans="1:6" ht="41.45" customHeight="1" x14ac:dyDescent="0.2">
      <c r="A121" s="594" t="s">
        <v>1704</v>
      </c>
      <c r="B121" s="595" t="s">
        <v>1702</v>
      </c>
      <c r="C121" s="594"/>
      <c r="D121" s="778"/>
      <c r="E121" s="652"/>
      <c r="F121" s="93"/>
    </row>
    <row r="122" spans="1:6" ht="18.75" customHeight="1" x14ac:dyDescent="0.2">
      <c r="A122" s="597"/>
      <c r="B122" s="603" t="s">
        <v>50</v>
      </c>
      <c r="C122" s="597" t="s">
        <v>59</v>
      </c>
      <c r="D122" s="778"/>
      <c r="E122" s="652"/>
      <c r="F122" s="93"/>
    </row>
    <row r="123" spans="1:6" ht="39.6" customHeight="1" x14ac:dyDescent="0.2">
      <c r="A123" s="601"/>
      <c r="B123" s="600" t="s">
        <v>476</v>
      </c>
      <c r="C123" s="597" t="s">
        <v>36</v>
      </c>
      <c r="D123" s="778"/>
      <c r="E123" s="652"/>
      <c r="F123" s="93"/>
    </row>
    <row r="124" spans="1:6" ht="42.6" customHeight="1" x14ac:dyDescent="0.2">
      <c r="A124" s="601"/>
      <c r="B124" s="600" t="s">
        <v>129</v>
      </c>
      <c r="C124" s="597" t="s">
        <v>46</v>
      </c>
      <c r="D124" s="778"/>
      <c r="E124" s="652"/>
      <c r="F124" s="93"/>
    </row>
    <row r="125" spans="1:6" ht="44.45" customHeight="1" x14ac:dyDescent="0.2">
      <c r="A125" s="601"/>
      <c r="B125" s="600" t="s">
        <v>130</v>
      </c>
      <c r="C125" s="597" t="s">
        <v>46</v>
      </c>
      <c r="D125" s="778"/>
      <c r="E125" s="652"/>
      <c r="F125" s="93"/>
    </row>
    <row r="126" spans="1:6" ht="38.450000000000003" customHeight="1" x14ac:dyDescent="0.2">
      <c r="A126" s="565" t="s">
        <v>1712</v>
      </c>
      <c r="B126" s="602" t="s">
        <v>1749</v>
      </c>
      <c r="C126" s="597" t="s">
        <v>79</v>
      </c>
      <c r="D126" s="778"/>
      <c r="E126" s="652"/>
      <c r="F126" s="93"/>
    </row>
    <row r="127" spans="1:6" ht="54" customHeight="1" x14ac:dyDescent="0.2">
      <c r="A127" s="565" t="s">
        <v>1713</v>
      </c>
      <c r="B127" s="566" t="s">
        <v>812</v>
      </c>
      <c r="C127" s="596" t="s">
        <v>941</v>
      </c>
      <c r="D127" s="778"/>
      <c r="E127" s="652"/>
      <c r="F127" s="93"/>
    </row>
    <row r="128" spans="1:6" ht="37.15" customHeight="1" x14ac:dyDescent="0.2">
      <c r="A128" s="568" t="s">
        <v>1753</v>
      </c>
      <c r="B128" s="569" t="s">
        <v>1758</v>
      </c>
      <c r="C128" s="568"/>
      <c r="D128" s="568"/>
      <c r="E128" s="568"/>
      <c r="F128" s="93"/>
    </row>
    <row r="129" spans="1:6" ht="41.45" customHeight="1" x14ac:dyDescent="0.2">
      <c r="A129" s="567"/>
      <c r="B129" s="589" t="s">
        <v>522</v>
      </c>
      <c r="C129" s="596" t="s">
        <v>275</v>
      </c>
      <c r="D129" s="778"/>
      <c r="E129" s="652"/>
      <c r="F129" s="93"/>
    </row>
    <row r="130" spans="1:6" ht="39" customHeight="1" x14ac:dyDescent="0.2">
      <c r="A130" s="125" t="s">
        <v>1639</v>
      </c>
      <c r="B130" s="124" t="s">
        <v>1759</v>
      </c>
      <c r="C130" s="125"/>
      <c r="D130" s="125"/>
      <c r="E130" s="125"/>
      <c r="F130" s="125"/>
    </row>
    <row r="131" spans="1:6" ht="24.6" customHeight="1" x14ac:dyDescent="0.2">
      <c r="A131" s="568" t="s">
        <v>1705</v>
      </c>
      <c r="B131" s="569" t="s">
        <v>815</v>
      </c>
      <c r="C131" s="568"/>
      <c r="D131" s="568"/>
      <c r="E131" s="568"/>
      <c r="F131" s="93"/>
    </row>
    <row r="132" spans="1:6" ht="27.6" customHeight="1" x14ac:dyDescent="0.2">
      <c r="A132" s="601"/>
      <c r="B132" s="600" t="s">
        <v>30</v>
      </c>
      <c r="C132" s="597" t="s">
        <v>11</v>
      </c>
      <c r="D132" s="778"/>
      <c r="E132" s="652"/>
      <c r="F132" s="93"/>
    </row>
    <row r="133" spans="1:6" ht="27.6" customHeight="1" x14ac:dyDescent="0.2">
      <c r="A133" s="601"/>
      <c r="B133" s="600" t="s">
        <v>31</v>
      </c>
      <c r="C133" s="597" t="s">
        <v>6</v>
      </c>
      <c r="D133" s="778"/>
      <c r="E133" s="652"/>
      <c r="F133" s="93"/>
    </row>
    <row r="134" spans="1:6" ht="27.6" customHeight="1" x14ac:dyDescent="0.2">
      <c r="A134" s="599" t="s">
        <v>1706</v>
      </c>
      <c r="B134" s="598" t="s">
        <v>813</v>
      </c>
      <c r="C134" s="597" t="s">
        <v>2</v>
      </c>
      <c r="D134" s="778"/>
      <c r="E134" s="652"/>
      <c r="F134" s="93"/>
    </row>
    <row r="135" spans="1:6" ht="27.6" customHeight="1" x14ac:dyDescent="0.2">
      <c r="A135" s="565" t="s">
        <v>1707</v>
      </c>
      <c r="B135" s="566" t="s">
        <v>831</v>
      </c>
      <c r="C135" s="596" t="s">
        <v>41</v>
      </c>
      <c r="D135" s="778"/>
      <c r="E135" s="652"/>
      <c r="F135" s="93"/>
    </row>
    <row r="136" spans="1:6" ht="27.6" customHeight="1" x14ac:dyDescent="0.2">
      <c r="A136" s="125" t="s">
        <v>1640</v>
      </c>
      <c r="B136" s="124" t="s">
        <v>1313</v>
      </c>
      <c r="C136" s="125"/>
      <c r="D136" s="125"/>
      <c r="E136" s="125"/>
      <c r="F136" s="125"/>
    </row>
    <row r="137" spans="1:6" ht="33.6" customHeight="1" x14ac:dyDescent="0.2">
      <c r="A137" s="594" t="s">
        <v>1709</v>
      </c>
      <c r="B137" s="595" t="s">
        <v>1708</v>
      </c>
      <c r="C137" s="594"/>
      <c r="D137" s="778"/>
      <c r="E137" s="652"/>
      <c r="F137" s="93"/>
    </row>
    <row r="138" spans="1:6" ht="51" customHeight="1" x14ac:dyDescent="0.2">
      <c r="A138" s="593"/>
      <c r="B138" s="592" t="s">
        <v>180</v>
      </c>
      <c r="C138" s="567" t="s">
        <v>181</v>
      </c>
      <c r="D138" s="778"/>
      <c r="E138" s="652"/>
      <c r="F138" s="93"/>
    </row>
    <row r="139" spans="1:6" ht="68.45" customHeight="1" x14ac:dyDescent="0.2">
      <c r="A139" s="593"/>
      <c r="B139" s="592" t="s">
        <v>182</v>
      </c>
      <c r="C139" s="567" t="s">
        <v>183</v>
      </c>
      <c r="D139" s="778"/>
      <c r="E139" s="652"/>
      <c r="F139" s="93"/>
    </row>
    <row r="140" spans="1:6" ht="25.15" customHeight="1" x14ac:dyDescent="0.2">
      <c r="A140" s="590" t="s">
        <v>1710</v>
      </c>
      <c r="B140" s="591" t="s">
        <v>1711</v>
      </c>
      <c r="C140" s="590"/>
      <c r="D140" s="590"/>
      <c r="E140" s="590"/>
      <c r="F140" s="93"/>
    </row>
    <row r="141" spans="1:6" ht="25.15" customHeight="1" x14ac:dyDescent="0.2">
      <c r="A141" s="125"/>
      <c r="B141" s="124" t="s">
        <v>1737</v>
      </c>
      <c r="C141" s="125"/>
      <c r="D141" s="125"/>
      <c r="E141" s="125"/>
      <c r="F141" s="125"/>
    </row>
    <row r="142" spans="1:6" ht="25.15" customHeight="1" x14ac:dyDescent="0.2">
      <c r="A142" s="567"/>
      <c r="B142" s="589" t="s">
        <v>477</v>
      </c>
      <c r="C142" s="567"/>
      <c r="D142" s="778"/>
      <c r="E142" s="652"/>
      <c r="F142" s="93"/>
    </row>
    <row r="143" spans="1:6" ht="28.9" customHeight="1" x14ac:dyDescent="0.2">
      <c r="A143" s="517" t="s">
        <v>1641</v>
      </c>
      <c r="B143" s="85" t="s">
        <v>1714</v>
      </c>
      <c r="C143" s="517"/>
      <c r="D143" s="517"/>
      <c r="E143" s="517"/>
      <c r="F143" s="517"/>
    </row>
    <row r="144" spans="1:6" ht="60.6" customHeight="1" x14ac:dyDescent="0.2">
      <c r="A144" s="162"/>
      <c r="B144" s="161" t="s">
        <v>93</v>
      </c>
      <c r="C144" s="162" t="s">
        <v>867</v>
      </c>
      <c r="D144" s="162"/>
      <c r="E144" s="162"/>
      <c r="F144" s="162"/>
    </row>
    <row r="145" spans="1:6" ht="43.15" customHeight="1" x14ac:dyDescent="0.2">
      <c r="A145" s="125" t="s">
        <v>1642</v>
      </c>
      <c r="B145" s="124" t="s">
        <v>1715</v>
      </c>
      <c r="C145" s="125"/>
      <c r="D145" s="125"/>
      <c r="E145" s="125"/>
      <c r="F145" s="125"/>
    </row>
    <row r="146" spans="1:6" ht="19.899999999999999" customHeight="1" x14ac:dyDescent="0.2">
      <c r="A146" s="580" t="s">
        <v>339</v>
      </c>
      <c r="B146" s="570" t="s">
        <v>1672</v>
      </c>
      <c r="C146" s="568"/>
      <c r="D146" s="568"/>
      <c r="E146" s="568"/>
      <c r="F146" s="626" t="s">
        <v>59</v>
      </c>
    </row>
    <row r="147" spans="1:6" ht="19.899999999999999" customHeight="1" x14ac:dyDescent="0.2">
      <c r="A147" s="580"/>
      <c r="B147" s="779" t="s">
        <v>221</v>
      </c>
      <c r="C147" s="580"/>
      <c r="D147" s="776"/>
      <c r="E147" s="776"/>
      <c r="F147" s="93"/>
    </row>
    <row r="148" spans="1:6" ht="19.899999999999999" customHeight="1" x14ac:dyDescent="0.2">
      <c r="A148" s="574" t="s">
        <v>1044</v>
      </c>
      <c r="B148" s="581" t="s">
        <v>808</v>
      </c>
      <c r="C148" s="776" t="s">
        <v>59</v>
      </c>
      <c r="D148" s="776"/>
      <c r="E148" s="776"/>
      <c r="F148" s="596" t="s">
        <v>2657</v>
      </c>
    </row>
    <row r="149" spans="1:6" ht="19.899999999999999" customHeight="1" x14ac:dyDescent="0.2">
      <c r="A149" s="574" t="s">
        <v>1044</v>
      </c>
      <c r="B149" s="581" t="s">
        <v>809</v>
      </c>
      <c r="C149" s="776" t="s">
        <v>59</v>
      </c>
      <c r="D149" s="776"/>
      <c r="E149" s="776"/>
      <c r="F149" s="93"/>
    </row>
    <row r="150" spans="1:6" ht="19.899999999999999" customHeight="1" x14ac:dyDescent="0.2">
      <c r="A150" s="580"/>
      <c r="B150" s="779" t="s">
        <v>155</v>
      </c>
      <c r="C150" s="776"/>
      <c r="D150" s="776"/>
      <c r="E150" s="776"/>
      <c r="F150" s="93"/>
    </row>
    <row r="151" spans="1:6" ht="54.6" customHeight="1" x14ac:dyDescent="0.2">
      <c r="A151" s="580" t="s">
        <v>1292</v>
      </c>
      <c r="B151" s="779" t="s">
        <v>798</v>
      </c>
      <c r="C151" s="776" t="s">
        <v>12</v>
      </c>
      <c r="D151" s="776"/>
      <c r="E151" s="776"/>
      <c r="F151" s="93"/>
    </row>
    <row r="152" spans="1:6" ht="21" customHeight="1" x14ac:dyDescent="0.2">
      <c r="A152" s="584" t="s">
        <v>1294</v>
      </c>
      <c r="B152" s="588" t="s">
        <v>799</v>
      </c>
      <c r="C152" s="776"/>
      <c r="D152" s="776"/>
      <c r="E152" s="776"/>
      <c r="F152" s="93"/>
    </row>
    <row r="153" spans="1:6" ht="21" customHeight="1" x14ac:dyDescent="0.2">
      <c r="A153" s="776" t="s">
        <v>1044</v>
      </c>
      <c r="B153" s="585" t="s">
        <v>800</v>
      </c>
      <c r="C153" s="776" t="s">
        <v>14</v>
      </c>
      <c r="D153" s="776"/>
      <c r="E153" s="776"/>
      <c r="F153" s="596" t="s">
        <v>14</v>
      </c>
    </row>
    <row r="154" spans="1:6" ht="21" customHeight="1" x14ac:dyDescent="0.2">
      <c r="A154" s="776" t="s">
        <v>1044</v>
      </c>
      <c r="B154" s="585" t="s">
        <v>801</v>
      </c>
      <c r="C154" s="776" t="s">
        <v>14</v>
      </c>
      <c r="D154" s="776"/>
      <c r="E154" s="776"/>
      <c r="F154" s="596" t="s">
        <v>14</v>
      </c>
    </row>
    <row r="155" spans="1:6" ht="40.9" customHeight="1" x14ac:dyDescent="0.2">
      <c r="A155" s="584" t="s">
        <v>1716</v>
      </c>
      <c r="B155" s="578" t="s">
        <v>70</v>
      </c>
      <c r="C155" s="776" t="s">
        <v>59</v>
      </c>
      <c r="D155" s="776"/>
      <c r="E155" s="776"/>
      <c r="F155" s="596" t="s">
        <v>1</v>
      </c>
    </row>
    <row r="156" spans="1:6" ht="23.45" customHeight="1" x14ac:dyDescent="0.2">
      <c r="A156" s="584" t="s">
        <v>1717</v>
      </c>
      <c r="B156" s="578" t="s">
        <v>71</v>
      </c>
      <c r="C156" s="776" t="s">
        <v>59</v>
      </c>
      <c r="D156" s="776"/>
      <c r="E156" s="776"/>
      <c r="F156" s="93"/>
    </row>
    <row r="157" spans="1:6" ht="23.45" customHeight="1" x14ac:dyDescent="0.2">
      <c r="A157" s="327" t="s">
        <v>2675</v>
      </c>
      <c r="B157" s="140" t="s">
        <v>2658</v>
      </c>
      <c r="C157" s="781"/>
      <c r="D157" s="781"/>
      <c r="E157" s="781"/>
      <c r="F157" s="596" t="s">
        <v>59</v>
      </c>
    </row>
    <row r="158" spans="1:6" ht="23.45" customHeight="1" x14ac:dyDescent="0.2">
      <c r="A158" s="327" t="s">
        <v>2676</v>
      </c>
      <c r="B158" s="140" t="s">
        <v>2659</v>
      </c>
      <c r="C158" s="781"/>
      <c r="D158" s="781"/>
      <c r="E158" s="781"/>
      <c r="F158" s="626" t="s">
        <v>59</v>
      </c>
    </row>
    <row r="159" spans="1:6" ht="23.45" customHeight="1" x14ac:dyDescent="0.2">
      <c r="A159" s="125" t="s">
        <v>1643</v>
      </c>
      <c r="B159" s="124" t="s">
        <v>1667</v>
      </c>
      <c r="C159" s="125"/>
      <c r="D159" s="125"/>
      <c r="E159" s="125"/>
      <c r="F159" s="125"/>
    </row>
    <row r="160" spans="1:6" ht="37.15" customHeight="1" x14ac:dyDescent="0.2">
      <c r="A160" s="580" t="s">
        <v>1644</v>
      </c>
      <c r="B160" s="779" t="s">
        <v>1718</v>
      </c>
      <c r="C160" s="580"/>
      <c r="D160" s="776"/>
      <c r="E160" s="776"/>
      <c r="F160" s="93"/>
    </row>
    <row r="161" spans="1:6" ht="24.6" customHeight="1" x14ac:dyDescent="0.2">
      <c r="A161" s="574"/>
      <c r="B161" s="581" t="s">
        <v>51</v>
      </c>
      <c r="C161" s="776"/>
      <c r="D161" s="776"/>
      <c r="E161" s="776"/>
      <c r="F161" s="18" t="s">
        <v>416</v>
      </c>
    </row>
    <row r="162" spans="1:6" ht="24.6" customHeight="1" x14ac:dyDescent="0.2">
      <c r="A162" s="574"/>
      <c r="B162" s="581" t="s">
        <v>94</v>
      </c>
      <c r="C162" s="776"/>
      <c r="D162" s="776"/>
      <c r="E162" s="776"/>
      <c r="F162" s="18" t="s">
        <v>416</v>
      </c>
    </row>
    <row r="163" spans="1:6" ht="37.15" customHeight="1" x14ac:dyDescent="0.2">
      <c r="A163" s="574"/>
      <c r="B163" s="581" t="s">
        <v>55</v>
      </c>
      <c r="C163" s="776"/>
      <c r="D163" s="776"/>
      <c r="E163" s="776"/>
      <c r="F163" s="93"/>
    </row>
    <row r="164" spans="1:6" ht="33" customHeight="1" x14ac:dyDescent="0.2">
      <c r="A164" s="568" t="s">
        <v>1645</v>
      </c>
      <c r="B164" s="569" t="s">
        <v>1719</v>
      </c>
      <c r="C164" s="568"/>
      <c r="D164" s="568"/>
      <c r="E164" s="568"/>
      <c r="F164" s="93"/>
    </row>
    <row r="165" spans="1:6" ht="24.6" customHeight="1" x14ac:dyDescent="0.2">
      <c r="A165" s="803"/>
      <c r="B165" s="804" t="s">
        <v>152</v>
      </c>
      <c r="C165" s="776" t="s">
        <v>64</v>
      </c>
      <c r="D165" s="776"/>
      <c r="E165" s="776"/>
      <c r="F165" s="93"/>
    </row>
    <row r="166" spans="1:6" ht="36.6" customHeight="1" x14ac:dyDescent="0.2">
      <c r="A166" s="803"/>
      <c r="B166" s="804" t="s">
        <v>153</v>
      </c>
      <c r="C166" s="776" t="s">
        <v>64</v>
      </c>
      <c r="D166" s="776"/>
      <c r="E166" s="776"/>
      <c r="F166" s="93"/>
    </row>
    <row r="167" spans="1:6" ht="24.6" customHeight="1" x14ac:dyDescent="0.2">
      <c r="A167" s="574"/>
      <c r="B167" s="581" t="s">
        <v>104</v>
      </c>
      <c r="C167" s="776" t="s">
        <v>64</v>
      </c>
      <c r="D167" s="776"/>
      <c r="E167" s="776"/>
      <c r="F167" s="93"/>
    </row>
    <row r="168" spans="1:6" ht="24.6" customHeight="1" x14ac:dyDescent="0.2">
      <c r="A168" s="574"/>
      <c r="B168" s="581" t="s">
        <v>105</v>
      </c>
      <c r="C168" s="776" t="s">
        <v>64</v>
      </c>
      <c r="D168" s="776"/>
      <c r="E168" s="776"/>
      <c r="F168" s="93"/>
    </row>
    <row r="169" spans="1:6" ht="24.6" customHeight="1" x14ac:dyDescent="0.2">
      <c r="A169" s="125" t="s">
        <v>1646</v>
      </c>
      <c r="B169" s="124" t="s">
        <v>223</v>
      </c>
      <c r="C169" s="125"/>
      <c r="D169" s="125"/>
      <c r="E169" s="125"/>
      <c r="F169" s="125"/>
    </row>
    <row r="170" spans="1:6" ht="33" customHeight="1" x14ac:dyDescent="0.2">
      <c r="A170" s="580" t="s">
        <v>1647</v>
      </c>
      <c r="B170" s="779" t="s">
        <v>89</v>
      </c>
      <c r="C170" s="580"/>
      <c r="D170" s="776"/>
      <c r="E170" s="776"/>
      <c r="F170" s="93"/>
    </row>
    <row r="171" spans="1:6" ht="170.45" customHeight="1" x14ac:dyDescent="0.2">
      <c r="A171" s="574"/>
      <c r="B171" s="573" t="s">
        <v>133</v>
      </c>
      <c r="C171" s="776" t="s">
        <v>868</v>
      </c>
      <c r="D171" s="776"/>
      <c r="E171" s="776"/>
      <c r="F171" s="596" t="s">
        <v>2662</v>
      </c>
    </row>
    <row r="172" spans="1:6" ht="25.15" customHeight="1" x14ac:dyDescent="0.2">
      <c r="A172" s="784"/>
      <c r="B172" s="97" t="s">
        <v>95</v>
      </c>
      <c r="C172" s="778" t="s">
        <v>59</v>
      </c>
      <c r="D172" s="778"/>
      <c r="E172" s="778"/>
      <c r="F172" s="596" t="s">
        <v>2663</v>
      </c>
    </row>
    <row r="173" spans="1:6" ht="25.15" customHeight="1" x14ac:dyDescent="0.2">
      <c r="A173" s="784"/>
      <c r="B173" s="692" t="s">
        <v>2664</v>
      </c>
      <c r="C173" s="778"/>
      <c r="D173" s="778"/>
      <c r="E173" s="778"/>
      <c r="F173" s="596" t="s">
        <v>1857</v>
      </c>
    </row>
    <row r="174" spans="1:6" ht="25.15" customHeight="1" x14ac:dyDescent="0.2">
      <c r="A174" s="784"/>
      <c r="B174" s="587" t="s">
        <v>128</v>
      </c>
      <c r="C174" s="778" t="s">
        <v>59</v>
      </c>
      <c r="D174" s="778"/>
      <c r="E174" s="778"/>
      <c r="F174" s="596" t="s">
        <v>15</v>
      </c>
    </row>
    <row r="175" spans="1:6" ht="25.15" customHeight="1" x14ac:dyDescent="0.2">
      <c r="A175" s="580" t="s">
        <v>1720</v>
      </c>
      <c r="B175" s="779" t="s">
        <v>72</v>
      </c>
      <c r="C175" s="574"/>
      <c r="D175" s="776"/>
      <c r="E175" s="776"/>
      <c r="F175" s="93"/>
    </row>
    <row r="176" spans="1:6" ht="174" customHeight="1" x14ac:dyDescent="0.2">
      <c r="A176" s="574"/>
      <c r="B176" s="581" t="s">
        <v>136</v>
      </c>
      <c r="C176" s="776" t="s">
        <v>869</v>
      </c>
      <c r="D176" s="776"/>
      <c r="E176" s="776"/>
      <c r="F176" s="596" t="s">
        <v>2662</v>
      </c>
    </row>
    <row r="177" spans="1:6" ht="178.15" customHeight="1" x14ac:dyDescent="0.2">
      <c r="A177" s="778"/>
      <c r="B177" s="582" t="s">
        <v>373</v>
      </c>
      <c r="C177" s="778" t="s">
        <v>870</v>
      </c>
      <c r="D177" s="778"/>
      <c r="E177" s="778"/>
      <c r="F177" s="93"/>
    </row>
    <row r="178" spans="1:6" ht="24" customHeight="1" x14ac:dyDescent="0.2">
      <c r="A178" s="574"/>
      <c r="B178" s="581" t="s">
        <v>95</v>
      </c>
      <c r="C178" s="776" t="s">
        <v>59</v>
      </c>
      <c r="D178" s="776"/>
      <c r="E178" s="776"/>
      <c r="F178" s="93"/>
    </row>
    <row r="179" spans="1:6" ht="26.45" customHeight="1" x14ac:dyDescent="0.2">
      <c r="A179" s="327" t="s">
        <v>1648</v>
      </c>
      <c r="B179" s="1016" t="s">
        <v>72</v>
      </c>
      <c r="C179" s="1016"/>
      <c r="D179" s="776"/>
      <c r="E179" s="776"/>
      <c r="F179" s="93"/>
    </row>
    <row r="180" spans="1:6" ht="47.45" customHeight="1" x14ac:dyDescent="0.2">
      <c r="A180" s="327" t="s">
        <v>1770</v>
      </c>
      <c r="B180" s="578" t="s">
        <v>73</v>
      </c>
      <c r="C180" s="586" t="s">
        <v>59</v>
      </c>
      <c r="D180" s="776"/>
      <c r="E180" s="776"/>
      <c r="F180" s="93"/>
    </row>
    <row r="181" spans="1:6" ht="35.450000000000003" customHeight="1" x14ac:dyDescent="0.2">
      <c r="A181" s="125" t="s">
        <v>1649</v>
      </c>
      <c r="B181" s="124" t="s">
        <v>1721</v>
      </c>
      <c r="C181" s="125"/>
      <c r="D181" s="125"/>
      <c r="E181" s="125"/>
      <c r="F181" s="125"/>
    </row>
    <row r="182" spans="1:6" ht="25.9" customHeight="1" x14ac:dyDescent="0.2">
      <c r="A182" s="574"/>
      <c r="B182" s="581" t="s">
        <v>518</v>
      </c>
      <c r="C182" s="776" t="s">
        <v>404</v>
      </c>
      <c r="D182" s="776"/>
      <c r="E182" s="776"/>
      <c r="F182" s="626" t="s">
        <v>59</v>
      </c>
    </row>
    <row r="183" spans="1:6" ht="25.9" customHeight="1" x14ac:dyDescent="0.2">
      <c r="A183" s="574"/>
      <c r="B183" s="581" t="s">
        <v>519</v>
      </c>
      <c r="C183" s="776" t="s">
        <v>404</v>
      </c>
      <c r="D183" s="776"/>
      <c r="E183" s="776"/>
      <c r="F183" s="626" t="s">
        <v>59</v>
      </c>
    </row>
    <row r="184" spans="1:6" ht="34.15" customHeight="1" x14ac:dyDescent="0.2">
      <c r="A184" s="125" t="s">
        <v>1650</v>
      </c>
      <c r="B184" s="124" t="s">
        <v>829</v>
      </c>
      <c r="C184" s="125" t="s">
        <v>64</v>
      </c>
      <c r="D184" s="125"/>
      <c r="E184" s="125"/>
      <c r="F184" s="125"/>
    </row>
    <row r="185" spans="1:6" ht="36" customHeight="1" x14ac:dyDescent="0.2">
      <c r="A185" s="125" t="s">
        <v>1651</v>
      </c>
      <c r="B185" s="124" t="s">
        <v>75</v>
      </c>
      <c r="C185" s="125" t="s">
        <v>64</v>
      </c>
      <c r="D185" s="125"/>
      <c r="E185" s="125"/>
      <c r="F185" s="125"/>
    </row>
    <row r="186" spans="1:6" ht="48" customHeight="1" x14ac:dyDescent="0.2">
      <c r="A186" s="125" t="s">
        <v>1652</v>
      </c>
      <c r="B186" s="124" t="s">
        <v>111</v>
      </c>
      <c r="C186" s="125"/>
      <c r="D186" s="125"/>
      <c r="E186" s="125"/>
      <c r="F186" s="125"/>
    </row>
    <row r="187" spans="1:6" ht="24" customHeight="1" x14ac:dyDescent="0.2">
      <c r="A187" s="776"/>
      <c r="B187" s="585" t="s">
        <v>87</v>
      </c>
      <c r="C187" s="776" t="s">
        <v>5</v>
      </c>
      <c r="D187" s="776"/>
      <c r="E187" s="776"/>
      <c r="F187" s="776"/>
    </row>
    <row r="188" spans="1:6" ht="24" customHeight="1" x14ac:dyDescent="0.2">
      <c r="A188" s="776"/>
      <c r="B188" s="585" t="s">
        <v>88</v>
      </c>
      <c r="C188" s="776" t="s">
        <v>25</v>
      </c>
      <c r="D188" s="776"/>
      <c r="E188" s="776"/>
      <c r="F188" s="776"/>
    </row>
    <row r="189" spans="1:6" ht="24" customHeight="1" x14ac:dyDescent="0.2">
      <c r="A189" s="125" t="s">
        <v>1653</v>
      </c>
      <c r="B189" s="124" t="s">
        <v>1311</v>
      </c>
      <c r="C189" s="125"/>
      <c r="D189" s="125"/>
      <c r="E189" s="125"/>
      <c r="F189" s="125"/>
    </row>
    <row r="190" spans="1:6" ht="24" customHeight="1" x14ac:dyDescent="0.2">
      <c r="A190" s="575" t="s">
        <v>1722</v>
      </c>
      <c r="B190" s="576" t="s">
        <v>90</v>
      </c>
      <c r="C190" s="575"/>
      <c r="D190" s="776"/>
      <c r="E190" s="776"/>
      <c r="F190" s="93"/>
    </row>
    <row r="191" spans="1:6" ht="24" customHeight="1" x14ac:dyDescent="0.2">
      <c r="A191" s="776" t="s">
        <v>1044</v>
      </c>
      <c r="B191" s="585" t="s">
        <v>112</v>
      </c>
      <c r="C191" s="776" t="s">
        <v>255</v>
      </c>
      <c r="D191" s="776"/>
      <c r="E191" s="776"/>
      <c r="F191" s="596" t="s">
        <v>7</v>
      </c>
    </row>
    <row r="192" spans="1:6" ht="24" customHeight="1" x14ac:dyDescent="0.2">
      <c r="A192" s="776" t="s">
        <v>1044</v>
      </c>
      <c r="B192" s="585" t="s">
        <v>96</v>
      </c>
      <c r="C192" s="776" t="s">
        <v>59</v>
      </c>
      <c r="D192" s="776"/>
      <c r="E192" s="776"/>
      <c r="F192" s="596" t="s">
        <v>7</v>
      </c>
    </row>
    <row r="193" spans="1:6" ht="24" customHeight="1" x14ac:dyDescent="0.2">
      <c r="A193" s="584" t="s">
        <v>1723</v>
      </c>
      <c r="B193" s="578" t="s">
        <v>76</v>
      </c>
      <c r="C193" s="776" t="s">
        <v>59</v>
      </c>
      <c r="D193" s="776"/>
      <c r="E193" s="776"/>
      <c r="F193" s="596" t="s">
        <v>42</v>
      </c>
    </row>
    <row r="194" spans="1:6" ht="37.9" customHeight="1" x14ac:dyDescent="0.2">
      <c r="A194" s="575" t="s">
        <v>1724</v>
      </c>
      <c r="B194" s="576" t="s">
        <v>1725</v>
      </c>
      <c r="C194" s="575"/>
      <c r="D194" s="776"/>
      <c r="E194" s="776"/>
      <c r="F194" s="93"/>
    </row>
    <row r="195" spans="1:6" ht="27" customHeight="1" x14ac:dyDescent="0.2">
      <c r="A195" s="574"/>
      <c r="B195" s="581" t="s">
        <v>50</v>
      </c>
      <c r="C195" s="776" t="s">
        <v>59</v>
      </c>
      <c r="D195" s="776"/>
      <c r="E195" s="776"/>
      <c r="F195" s="93"/>
    </row>
    <row r="196" spans="1:6" ht="23.45" customHeight="1" x14ac:dyDescent="0.2">
      <c r="A196" s="574"/>
      <c r="B196" s="581" t="s">
        <v>28</v>
      </c>
      <c r="C196" s="776" t="s">
        <v>59</v>
      </c>
      <c r="D196" s="776"/>
      <c r="E196" s="776"/>
      <c r="F196" s="93"/>
    </row>
    <row r="197" spans="1:6" ht="39" customHeight="1" x14ac:dyDescent="0.2">
      <c r="A197" s="574"/>
      <c r="B197" s="581" t="s">
        <v>29</v>
      </c>
      <c r="C197" s="776" t="s">
        <v>59</v>
      </c>
      <c r="D197" s="776"/>
      <c r="E197" s="776"/>
      <c r="F197" s="93"/>
    </row>
    <row r="198" spans="1:6" ht="40.15" customHeight="1" x14ac:dyDescent="0.2">
      <c r="A198" s="327" t="s">
        <v>1735</v>
      </c>
      <c r="B198" s="583" t="s">
        <v>1754</v>
      </c>
      <c r="C198" s="776" t="s">
        <v>404</v>
      </c>
      <c r="D198" s="776"/>
      <c r="E198" s="776"/>
      <c r="F198" s="93"/>
    </row>
    <row r="199" spans="1:6" ht="58.15" customHeight="1" x14ac:dyDescent="0.2">
      <c r="A199" s="327" t="s">
        <v>1755</v>
      </c>
      <c r="B199" s="572" t="s">
        <v>2677</v>
      </c>
      <c r="C199" s="1017" t="s">
        <v>404</v>
      </c>
      <c r="D199" s="778"/>
      <c r="E199" s="778"/>
      <c r="F199" s="596" t="s">
        <v>2666</v>
      </c>
    </row>
    <row r="200" spans="1:6" ht="58.15" customHeight="1" x14ac:dyDescent="0.2">
      <c r="A200" s="327"/>
      <c r="B200" s="579" t="s">
        <v>2672</v>
      </c>
      <c r="C200" s="1017"/>
      <c r="D200" s="778"/>
      <c r="E200" s="778"/>
      <c r="F200" s="596" t="s">
        <v>404</v>
      </c>
    </row>
    <row r="201" spans="1:6" ht="42" customHeight="1" x14ac:dyDescent="0.2">
      <c r="A201" s="575" t="s">
        <v>1756</v>
      </c>
      <c r="B201" s="576" t="s">
        <v>417</v>
      </c>
      <c r="C201" s="575"/>
      <c r="D201" s="776"/>
      <c r="E201" s="776"/>
      <c r="F201" s="93"/>
    </row>
    <row r="202" spans="1:6" ht="42" customHeight="1" x14ac:dyDescent="0.2">
      <c r="A202" s="778" t="s">
        <v>1044</v>
      </c>
      <c r="B202" s="582" t="s">
        <v>461</v>
      </c>
      <c r="C202" s="778" t="s">
        <v>59</v>
      </c>
      <c r="D202" s="778"/>
      <c r="E202" s="778"/>
      <c r="F202" s="597" t="s">
        <v>275</v>
      </c>
    </row>
    <row r="203" spans="1:6" ht="39.6" customHeight="1" x14ac:dyDescent="0.2">
      <c r="A203" s="125" t="s">
        <v>1726</v>
      </c>
      <c r="B203" s="124" t="s">
        <v>1727</v>
      </c>
      <c r="C203" s="125"/>
      <c r="D203" s="125"/>
      <c r="E203" s="125"/>
      <c r="F203" s="125"/>
    </row>
    <row r="204" spans="1:6" ht="24.6" customHeight="1" x14ac:dyDescent="0.2">
      <c r="A204" s="568" t="s">
        <v>1728</v>
      </c>
      <c r="B204" s="569" t="s">
        <v>814</v>
      </c>
      <c r="C204" s="568"/>
      <c r="D204" s="568"/>
      <c r="E204" s="568"/>
      <c r="F204" s="93"/>
    </row>
    <row r="205" spans="1:6" ht="24.6" customHeight="1" x14ac:dyDescent="0.2">
      <c r="A205" s="574"/>
      <c r="B205" s="581" t="s">
        <v>30</v>
      </c>
      <c r="C205" s="776" t="s">
        <v>59</v>
      </c>
      <c r="D205" s="776"/>
      <c r="E205" s="776"/>
      <c r="F205" s="596" t="s">
        <v>2667</v>
      </c>
    </row>
    <row r="206" spans="1:6" ht="24.6" customHeight="1" x14ac:dyDescent="0.2">
      <c r="A206" s="574"/>
      <c r="B206" s="581" t="s">
        <v>31</v>
      </c>
      <c r="C206" s="776" t="s">
        <v>59</v>
      </c>
      <c r="D206" s="776"/>
      <c r="E206" s="776"/>
      <c r="F206" s="596" t="s">
        <v>6</v>
      </c>
    </row>
    <row r="207" spans="1:6" ht="24.6" customHeight="1" x14ac:dyDescent="0.2">
      <c r="A207" s="580" t="s">
        <v>1729</v>
      </c>
      <c r="B207" s="779" t="s">
        <v>813</v>
      </c>
      <c r="C207" s="776" t="s">
        <v>59</v>
      </c>
      <c r="D207" s="776"/>
      <c r="E207" s="776"/>
      <c r="F207" s="596" t="s">
        <v>2</v>
      </c>
    </row>
    <row r="208" spans="1:6" ht="24.6" customHeight="1" x14ac:dyDescent="0.2">
      <c r="A208" s="340" t="s">
        <v>1730</v>
      </c>
      <c r="B208" s="579" t="s">
        <v>828</v>
      </c>
      <c r="C208" s="778" t="s">
        <v>59</v>
      </c>
      <c r="D208" s="778"/>
      <c r="E208" s="778"/>
      <c r="F208" s="596" t="s">
        <v>41</v>
      </c>
    </row>
    <row r="209" spans="1:6" ht="24.6" customHeight="1" x14ac:dyDescent="0.2">
      <c r="A209" s="125" t="s">
        <v>1731</v>
      </c>
      <c r="B209" s="124" t="s">
        <v>1313</v>
      </c>
      <c r="C209" s="125"/>
      <c r="D209" s="125"/>
      <c r="E209" s="125"/>
      <c r="F209" s="125"/>
    </row>
    <row r="210" spans="1:6" ht="24.6" customHeight="1" x14ac:dyDescent="0.2">
      <c r="A210" s="575" t="s">
        <v>1732</v>
      </c>
      <c r="B210" s="578" t="s">
        <v>38</v>
      </c>
      <c r="C210" s="577" t="s">
        <v>25</v>
      </c>
      <c r="D210" s="776"/>
      <c r="E210" s="776"/>
      <c r="F210" s="93"/>
    </row>
    <row r="211" spans="1:6" ht="37.9" customHeight="1" x14ac:dyDescent="0.2">
      <c r="A211" s="575" t="s">
        <v>1733</v>
      </c>
      <c r="B211" s="576" t="s">
        <v>1708</v>
      </c>
      <c r="C211" s="575"/>
      <c r="D211" s="776"/>
      <c r="E211" s="776"/>
      <c r="F211" s="93"/>
    </row>
    <row r="212" spans="1:6" ht="43.9" customHeight="1" x14ac:dyDescent="0.2">
      <c r="A212" s="574"/>
      <c r="B212" s="573" t="s">
        <v>180</v>
      </c>
      <c r="C212" s="776" t="s">
        <v>181</v>
      </c>
      <c r="D212" s="776"/>
      <c r="E212" s="776"/>
      <c r="F212" s="93"/>
    </row>
    <row r="213" spans="1:6" ht="69.599999999999994" customHeight="1" x14ac:dyDescent="0.2">
      <c r="A213" s="574"/>
      <c r="B213" s="573" t="s">
        <v>182</v>
      </c>
      <c r="C213" s="776" t="s">
        <v>183</v>
      </c>
      <c r="D213" s="776"/>
      <c r="E213" s="776"/>
      <c r="F213" s="93"/>
    </row>
    <row r="214" spans="1:6" ht="25.15" customHeight="1" x14ac:dyDescent="0.2">
      <c r="A214" s="327" t="s">
        <v>1734</v>
      </c>
      <c r="B214" s="572" t="s">
        <v>1711</v>
      </c>
      <c r="C214" s="167" t="s">
        <v>58</v>
      </c>
      <c r="D214" s="778"/>
      <c r="E214" s="778"/>
      <c r="F214" s="93"/>
    </row>
    <row r="215" spans="1:6" ht="37.5" customHeight="1" x14ac:dyDescent="0.2">
      <c r="A215" s="106" t="s">
        <v>2678</v>
      </c>
      <c r="B215" s="89" t="s">
        <v>2660</v>
      </c>
      <c r="C215" s="89"/>
      <c r="D215" s="89"/>
      <c r="E215" s="89"/>
      <c r="F215" s="89"/>
    </row>
    <row r="216" spans="1:6" ht="43.5" customHeight="1" x14ac:dyDescent="0.2">
      <c r="A216" s="571" t="s">
        <v>2679</v>
      </c>
      <c r="B216" s="651" t="s">
        <v>2661</v>
      </c>
      <c r="C216" s="778"/>
      <c r="D216" s="778"/>
      <c r="E216" s="778"/>
      <c r="F216" s="626" t="s">
        <v>7</v>
      </c>
    </row>
    <row r="217" spans="1:6" ht="21" customHeight="1" x14ac:dyDescent="0.2">
      <c r="A217" s="125"/>
      <c r="B217" s="124" t="s">
        <v>1736</v>
      </c>
      <c r="C217" s="125"/>
      <c r="D217" s="125"/>
      <c r="E217" s="125"/>
      <c r="F217" s="125"/>
    </row>
    <row r="218" spans="1:6" ht="22.9" customHeight="1" x14ac:dyDescent="0.2">
      <c r="A218" s="567"/>
      <c r="B218" s="589" t="s">
        <v>477</v>
      </c>
      <c r="C218" s="567"/>
      <c r="D218" s="778"/>
      <c r="E218" s="652"/>
      <c r="F218" s="652"/>
    </row>
    <row r="219" spans="1:6" ht="21" customHeight="1" x14ac:dyDescent="0.2">
      <c r="A219" s="385" t="s">
        <v>1811</v>
      </c>
      <c r="B219" s="399" t="s">
        <v>1847</v>
      </c>
      <c r="C219" s="385"/>
      <c r="D219" s="385"/>
      <c r="E219" s="385"/>
      <c r="F219" s="385"/>
    </row>
    <row r="220" spans="1:6" ht="21" customHeight="1" x14ac:dyDescent="0.2">
      <c r="A220" s="386"/>
      <c r="B220" s="389" t="s">
        <v>93</v>
      </c>
      <c r="C220" s="386" t="s">
        <v>1880</v>
      </c>
      <c r="D220" s="386"/>
      <c r="E220" s="386"/>
      <c r="F220" s="386"/>
    </row>
    <row r="221" spans="1:6" ht="39" customHeight="1" x14ac:dyDescent="0.2">
      <c r="A221" s="390" t="s">
        <v>1813</v>
      </c>
      <c r="B221" s="388" t="s">
        <v>1848</v>
      </c>
      <c r="C221" s="387"/>
      <c r="D221" s="387"/>
      <c r="E221" s="387"/>
      <c r="F221" s="387"/>
    </row>
    <row r="222" spans="1:6" ht="26.45" customHeight="1" x14ac:dyDescent="0.2">
      <c r="A222" s="571" t="s">
        <v>1850</v>
      </c>
      <c r="B222" s="570" t="s">
        <v>1849</v>
      </c>
      <c r="C222" s="778"/>
      <c r="D222" s="778"/>
      <c r="E222" s="778"/>
      <c r="F222" s="93"/>
    </row>
    <row r="223" spans="1:6" ht="40.5" customHeight="1" x14ac:dyDescent="0.2">
      <c r="A223" s="778"/>
      <c r="B223" s="97" t="s">
        <v>2771</v>
      </c>
      <c r="C223" s="778" t="s">
        <v>59</v>
      </c>
      <c r="D223" s="778"/>
      <c r="E223" s="778"/>
      <c r="F223" s="93"/>
    </row>
    <row r="224" spans="1:6" ht="25.15" customHeight="1" x14ac:dyDescent="0.2">
      <c r="A224" s="778"/>
      <c r="B224" s="97" t="s">
        <v>2772</v>
      </c>
      <c r="C224" s="778" t="s">
        <v>59</v>
      </c>
      <c r="D224" s="776"/>
      <c r="E224" s="778"/>
      <c r="F224" s="93"/>
    </row>
    <row r="225" spans="1:6" ht="52.9" customHeight="1" x14ac:dyDescent="0.2">
      <c r="A225" s="327" t="s">
        <v>1852</v>
      </c>
      <c r="B225" s="140" t="s">
        <v>1851</v>
      </c>
      <c r="C225" s="781" t="s">
        <v>1881</v>
      </c>
      <c r="D225" s="778"/>
      <c r="E225" s="778"/>
      <c r="F225" s="93"/>
    </row>
    <row r="226" spans="1:6" ht="24" customHeight="1" x14ac:dyDescent="0.2">
      <c r="A226" s="327" t="s">
        <v>1854</v>
      </c>
      <c r="B226" s="140" t="s">
        <v>1853</v>
      </c>
      <c r="C226" s="778" t="s">
        <v>59</v>
      </c>
      <c r="D226" s="778"/>
      <c r="E226" s="778"/>
      <c r="F226" s="93"/>
    </row>
    <row r="227" spans="1:6" ht="33" customHeight="1" x14ac:dyDescent="0.2">
      <c r="A227" s="327" t="s">
        <v>1864</v>
      </c>
      <c r="B227" s="140" t="s">
        <v>1863</v>
      </c>
      <c r="C227" s="778" t="s">
        <v>59</v>
      </c>
      <c r="D227" s="778"/>
      <c r="E227" s="778"/>
      <c r="F227" s="93"/>
    </row>
    <row r="228" spans="1:6" ht="22.15" customHeight="1" x14ac:dyDescent="0.2">
      <c r="A228" s="390" t="s">
        <v>1815</v>
      </c>
      <c r="B228" s="388" t="s">
        <v>1667</v>
      </c>
      <c r="C228" s="387"/>
      <c r="D228" s="387"/>
      <c r="E228" s="387"/>
      <c r="F228" s="387"/>
    </row>
    <row r="229" spans="1:6" ht="22.15" customHeight="1" x14ac:dyDescent="0.2">
      <c r="A229" s="327" t="s">
        <v>1855</v>
      </c>
      <c r="B229" s="140" t="s">
        <v>1659</v>
      </c>
      <c r="C229" s="778"/>
      <c r="D229" s="778"/>
      <c r="E229" s="778"/>
      <c r="F229" s="93"/>
    </row>
    <row r="230" spans="1:6" ht="22.15" customHeight="1" x14ac:dyDescent="0.2">
      <c r="A230" s="778"/>
      <c r="B230" s="93" t="s">
        <v>51</v>
      </c>
      <c r="C230" s="778" t="s">
        <v>59</v>
      </c>
      <c r="D230" s="778"/>
      <c r="E230" s="778"/>
      <c r="F230" s="93"/>
    </row>
    <row r="231" spans="1:6" ht="22.15" customHeight="1" x14ac:dyDescent="0.2">
      <c r="A231" s="778"/>
      <c r="B231" s="93" t="s">
        <v>97</v>
      </c>
      <c r="C231" s="778" t="s">
        <v>59</v>
      </c>
      <c r="D231" s="778"/>
      <c r="E231" s="778"/>
      <c r="F231" s="93"/>
    </row>
    <row r="232" spans="1:6" ht="22.15" customHeight="1" x14ac:dyDescent="0.2">
      <c r="A232" s="390" t="s">
        <v>1816</v>
      </c>
      <c r="B232" s="388" t="s">
        <v>223</v>
      </c>
      <c r="C232" s="390"/>
      <c r="D232" s="387"/>
      <c r="E232" s="390"/>
      <c r="F232" s="390"/>
    </row>
    <row r="233" spans="1:6" ht="22.15" customHeight="1" x14ac:dyDescent="0.2">
      <c r="A233" s="327" t="s">
        <v>1858</v>
      </c>
      <c r="B233" s="140" t="s">
        <v>89</v>
      </c>
      <c r="C233" s="778"/>
      <c r="D233" s="778"/>
      <c r="E233" s="778"/>
      <c r="F233" s="93"/>
    </row>
    <row r="234" spans="1:6" ht="37.15" customHeight="1" x14ac:dyDescent="0.2">
      <c r="A234" s="327"/>
      <c r="B234" s="93" t="s">
        <v>133</v>
      </c>
      <c r="C234" s="778" t="s">
        <v>1856</v>
      </c>
      <c r="D234" s="778"/>
      <c r="E234" s="778"/>
      <c r="F234" s="93"/>
    </row>
    <row r="235" spans="1:6" ht="23.45" customHeight="1" x14ac:dyDescent="0.2">
      <c r="A235" s="327"/>
      <c r="B235" s="93" t="s">
        <v>95</v>
      </c>
      <c r="C235" s="778" t="s">
        <v>1857</v>
      </c>
      <c r="D235" s="778"/>
      <c r="E235" s="778"/>
      <c r="F235" s="93"/>
    </row>
    <row r="236" spans="1:6" ht="23.45" customHeight="1" x14ac:dyDescent="0.2">
      <c r="A236" s="327"/>
      <c r="B236" s="93" t="s">
        <v>128</v>
      </c>
      <c r="C236" s="778" t="s">
        <v>15</v>
      </c>
      <c r="D236" s="778"/>
      <c r="E236" s="778"/>
      <c r="F236" s="93"/>
    </row>
    <row r="237" spans="1:6" ht="23.45" customHeight="1" x14ac:dyDescent="0.2">
      <c r="A237" s="327" t="s">
        <v>1859</v>
      </c>
      <c r="B237" s="140" t="s">
        <v>72</v>
      </c>
      <c r="C237" s="778"/>
      <c r="D237" s="778"/>
      <c r="E237" s="778"/>
      <c r="F237" s="93"/>
    </row>
    <row r="238" spans="1:6" ht="23.45" customHeight="1" x14ac:dyDescent="0.2">
      <c r="A238" s="778"/>
      <c r="B238" s="97" t="s">
        <v>136</v>
      </c>
      <c r="C238" s="778" t="s">
        <v>58</v>
      </c>
      <c r="D238" s="778"/>
      <c r="E238" s="778"/>
      <c r="F238" s="93"/>
    </row>
    <row r="239" spans="1:6" ht="23.45" customHeight="1" x14ac:dyDescent="0.2">
      <c r="A239" s="778"/>
      <c r="B239" s="93" t="s">
        <v>56</v>
      </c>
      <c r="C239" s="778" t="s">
        <v>58</v>
      </c>
      <c r="D239" s="778"/>
      <c r="E239" s="778"/>
      <c r="F239" s="93"/>
    </row>
    <row r="240" spans="1:6" ht="23.45" customHeight="1" x14ac:dyDescent="0.2">
      <c r="A240" s="778"/>
      <c r="B240" s="93" t="s">
        <v>95</v>
      </c>
      <c r="C240" s="778" t="s">
        <v>16</v>
      </c>
      <c r="D240" s="778"/>
      <c r="E240" s="778"/>
      <c r="F240" s="93"/>
    </row>
    <row r="241" spans="1:6" ht="42.6" customHeight="1" x14ac:dyDescent="0.2">
      <c r="A241" s="327" t="s">
        <v>1861</v>
      </c>
      <c r="B241" s="140" t="s">
        <v>1862</v>
      </c>
      <c r="C241" s="778" t="s">
        <v>1860</v>
      </c>
      <c r="D241" s="778"/>
      <c r="E241" s="778"/>
      <c r="F241" s="93"/>
    </row>
    <row r="242" spans="1:6" ht="26.45" customHeight="1" x14ac:dyDescent="0.2">
      <c r="A242" s="327" t="s">
        <v>1865</v>
      </c>
      <c r="B242" s="140" t="s">
        <v>74</v>
      </c>
      <c r="C242" s="778"/>
      <c r="D242" s="778"/>
      <c r="E242" s="778"/>
      <c r="F242" s="93"/>
    </row>
    <row r="243" spans="1:6" ht="21" customHeight="1" x14ac:dyDescent="0.2">
      <c r="A243" s="778"/>
      <c r="B243" s="93" t="s">
        <v>133</v>
      </c>
      <c r="C243" s="778" t="s">
        <v>251</v>
      </c>
      <c r="D243" s="778"/>
      <c r="E243" s="778"/>
      <c r="F243" s="93"/>
    </row>
    <row r="244" spans="1:6" ht="21" customHeight="1" x14ac:dyDescent="0.2">
      <c r="A244" s="778"/>
      <c r="B244" s="93" t="s">
        <v>95</v>
      </c>
      <c r="C244" s="778" t="s">
        <v>251</v>
      </c>
      <c r="D244" s="778"/>
      <c r="E244" s="778"/>
      <c r="F244" s="93"/>
    </row>
    <row r="245" spans="1:6" ht="21" customHeight="1" x14ac:dyDescent="0.2">
      <c r="A245" s="327" t="s">
        <v>1867</v>
      </c>
      <c r="B245" s="140" t="s">
        <v>1682</v>
      </c>
      <c r="C245" s="778" t="s">
        <v>58</v>
      </c>
      <c r="D245" s="778"/>
      <c r="E245" s="778"/>
      <c r="F245" s="93"/>
    </row>
    <row r="246" spans="1:6" ht="53.45" customHeight="1" x14ac:dyDescent="0.2">
      <c r="A246" s="327" t="s">
        <v>1866</v>
      </c>
      <c r="B246" s="140" t="s">
        <v>1681</v>
      </c>
      <c r="C246" s="778" t="s">
        <v>1860</v>
      </c>
      <c r="D246" s="778"/>
      <c r="E246" s="778"/>
      <c r="F246" s="93"/>
    </row>
    <row r="247" spans="1:6" ht="20.45" customHeight="1" x14ac:dyDescent="0.2">
      <c r="A247" s="390" t="s">
        <v>1818</v>
      </c>
      <c r="B247" s="388" t="s">
        <v>1311</v>
      </c>
      <c r="C247" s="387"/>
      <c r="D247" s="387"/>
      <c r="E247" s="390"/>
      <c r="F247" s="390"/>
    </row>
    <row r="248" spans="1:6" ht="20.45" customHeight="1" x14ac:dyDescent="0.2">
      <c r="A248" s="327" t="s">
        <v>1874</v>
      </c>
      <c r="B248" s="140" t="s">
        <v>1877</v>
      </c>
      <c r="C248" s="778"/>
      <c r="D248" s="778"/>
      <c r="E248" s="778"/>
      <c r="F248" s="93"/>
    </row>
    <row r="249" spans="1:6" ht="20.45" customHeight="1" x14ac:dyDescent="0.2">
      <c r="A249" s="778"/>
      <c r="B249" s="93" t="s">
        <v>112</v>
      </c>
      <c r="C249" s="778" t="s">
        <v>59</v>
      </c>
      <c r="D249" s="778"/>
      <c r="E249" s="778"/>
      <c r="F249" s="93"/>
    </row>
    <row r="250" spans="1:6" ht="20.45" customHeight="1" x14ac:dyDescent="0.2">
      <c r="A250" s="778"/>
      <c r="B250" s="93" t="s">
        <v>96</v>
      </c>
      <c r="C250" s="778" t="s">
        <v>7</v>
      </c>
      <c r="D250" s="778"/>
      <c r="E250" s="778"/>
      <c r="F250" s="93"/>
    </row>
    <row r="251" spans="1:6" ht="20.45" customHeight="1" x14ac:dyDescent="0.2">
      <c r="A251" s="327" t="s">
        <v>1875</v>
      </c>
      <c r="B251" s="140" t="s">
        <v>1878</v>
      </c>
      <c r="C251" s="778"/>
      <c r="D251" s="778"/>
      <c r="E251" s="778"/>
      <c r="F251" s="93"/>
    </row>
    <row r="252" spans="1:6" ht="20.45" customHeight="1" x14ac:dyDescent="0.2">
      <c r="A252" s="778"/>
      <c r="B252" s="93" t="s">
        <v>112</v>
      </c>
      <c r="C252" s="778" t="s">
        <v>7</v>
      </c>
      <c r="D252" s="778"/>
      <c r="E252" s="778"/>
      <c r="F252" s="93"/>
    </row>
    <row r="253" spans="1:6" ht="20.45" customHeight="1" x14ac:dyDescent="0.2">
      <c r="A253" s="778"/>
      <c r="B253" s="93" t="s">
        <v>96</v>
      </c>
      <c r="C253" s="778" t="s">
        <v>7</v>
      </c>
      <c r="D253" s="778"/>
      <c r="E253" s="778"/>
      <c r="F253" s="93"/>
    </row>
    <row r="254" spans="1:6" ht="20.45" customHeight="1" x14ac:dyDescent="0.2">
      <c r="A254" s="327" t="s">
        <v>1876</v>
      </c>
      <c r="B254" s="140" t="s">
        <v>1879</v>
      </c>
      <c r="C254" s="778"/>
      <c r="D254" s="778"/>
      <c r="E254" s="778"/>
      <c r="F254" s="93"/>
    </row>
    <row r="255" spans="1:6" ht="20.45" customHeight="1" x14ac:dyDescent="0.2">
      <c r="A255" s="778"/>
      <c r="B255" s="93" t="s">
        <v>50</v>
      </c>
      <c r="C255" s="778" t="s">
        <v>251</v>
      </c>
      <c r="D255" s="778"/>
      <c r="E255" s="778"/>
      <c r="F255" s="93"/>
    </row>
    <row r="256" spans="1:6" ht="39.6" customHeight="1" x14ac:dyDescent="0.2">
      <c r="A256" s="390" t="s">
        <v>1819</v>
      </c>
      <c r="B256" s="388" t="s">
        <v>1873</v>
      </c>
      <c r="C256" s="387"/>
      <c r="D256" s="387"/>
      <c r="E256" s="390"/>
      <c r="F256" s="390"/>
    </row>
    <row r="257" spans="1:6" ht="25.9" customHeight="1" x14ac:dyDescent="0.2">
      <c r="A257" s="778"/>
      <c r="B257" s="93" t="s">
        <v>1868</v>
      </c>
      <c r="C257" s="778" t="s">
        <v>59</v>
      </c>
      <c r="D257" s="778"/>
      <c r="E257" s="778"/>
      <c r="F257" s="93"/>
    </row>
    <row r="258" spans="1:6" ht="37.9" customHeight="1" x14ac:dyDescent="0.2">
      <c r="A258" s="778"/>
      <c r="B258" s="235" t="s">
        <v>1869</v>
      </c>
      <c r="C258" s="778" t="s">
        <v>59</v>
      </c>
      <c r="D258" s="778"/>
      <c r="E258" s="778"/>
      <c r="F258" s="93"/>
    </row>
    <row r="259" spans="1:6" ht="21.6" customHeight="1" x14ac:dyDescent="0.2">
      <c r="A259" s="390" t="s">
        <v>1820</v>
      </c>
      <c r="B259" s="388" t="s">
        <v>1711</v>
      </c>
      <c r="C259" s="387"/>
      <c r="D259" s="387"/>
      <c r="E259" s="390"/>
      <c r="F259" s="390"/>
    </row>
    <row r="260" spans="1:6" ht="21.6" customHeight="1" x14ac:dyDescent="0.2">
      <c r="A260" s="778"/>
      <c r="B260" s="235" t="s">
        <v>1870</v>
      </c>
      <c r="C260" s="778" t="s">
        <v>59</v>
      </c>
      <c r="D260" s="778"/>
      <c r="E260" s="778"/>
      <c r="F260" s="93"/>
    </row>
    <row r="261" spans="1:6" ht="48" customHeight="1" x14ac:dyDescent="0.2">
      <c r="A261" s="390" t="s">
        <v>1872</v>
      </c>
      <c r="B261" s="388" t="s">
        <v>419</v>
      </c>
      <c r="C261" s="387"/>
      <c r="D261" s="387"/>
      <c r="E261" s="390"/>
      <c r="F261" s="390"/>
    </row>
    <row r="262" spans="1:6" ht="45" customHeight="1" x14ac:dyDescent="0.2">
      <c r="A262" s="778"/>
      <c r="B262" s="93" t="s">
        <v>1871</v>
      </c>
      <c r="C262" s="778" t="s">
        <v>13</v>
      </c>
      <c r="D262" s="778"/>
      <c r="E262" s="778"/>
      <c r="F262" s="93"/>
    </row>
  </sheetData>
  <mergeCells count="12">
    <mergeCell ref="C199:C200"/>
    <mergeCell ref="C4:E4"/>
    <mergeCell ref="C13:E13"/>
    <mergeCell ref="C23:E23"/>
    <mergeCell ref="C24:E24"/>
    <mergeCell ref="C32:D32"/>
    <mergeCell ref="C37:D37"/>
    <mergeCell ref="C38:D38"/>
    <mergeCell ref="C64:E65"/>
    <mergeCell ref="C76:E76"/>
    <mergeCell ref="C77:E77"/>
    <mergeCell ref="B179:C179"/>
  </mergeCells>
  <pageMargins left="0.39370078740157483" right="0.39370078740157483" top="0.39370078740157483" bottom="0.39370078740157483" header="0" footer="0"/>
  <pageSetup paperSize="9" scale="41" orientation="portrait" r:id="rId1"/>
  <headerFooter>
    <oddHeader>&amp;L&amp;"Calibri"&amp;10&amp;K000000ВНУТРЕННЯЯ ИНФОРМАЦИЯ&amp;1#_x000D_&amp;"Calibri"&amp;11&amp;K000000&amp;"times new roman"&amp;10&amp;KB3B3B3&amp;BВНУТРЕННЯЯ ИНФОРМАЦИЯ</oddHeader>
    <oddFooter>&amp;L&amp;"times new roman"&amp;10&amp;KB3B3B3&amp;BВНУТРЕННЯЯ ИНФОРМАЦИЯ</oddFooter>
    <evenHeader>&amp;L&amp;"times new roman"&amp;10&amp;KB3B3B3&amp;BВНУТРЕННЯЯ ИНФОРМАЦИЯ</evenHeader>
    <evenFooter>&amp;L&amp;"times new roman"&amp;10&amp;KB3B3B3&amp;BВНУТРЕННЯЯ ИНФОРМАЦИЯ</evenFooter>
    <firstHeader>&amp;L&amp;"times new roman"&amp;10&amp;KB3B3B3&amp;BВНУТРЕННЯЯ ИНФОРМАЦИЯ</firstHeader>
    <firstFooter>&amp;L&amp;"times new roman"&amp;10&amp;KB3B3B3&amp;BВНУТРЕННЯЯ ИНФОРМАЦИЯ</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DE324-5980-4D34-B846-C0BA60CE93AF}">
  <sheetPr>
    <tabColor theme="5" tint="0.59999389629810485"/>
  </sheetPr>
  <dimension ref="A1:E69"/>
  <sheetViews>
    <sheetView view="pageBreakPreview" zoomScaleNormal="80" zoomScaleSheetLayoutView="100" workbookViewId="0">
      <selection activeCell="A5" sqref="A5:B7"/>
    </sheetView>
  </sheetViews>
  <sheetFormatPr defaultColWidth="8.88671875" defaultRowHeight="15.75" x14ac:dyDescent="0.2"/>
  <cols>
    <col min="1" max="1" width="50.44140625" style="25" bestFit="1" customWidth="1"/>
    <col min="2" max="2" width="15.77734375" style="76" bestFit="1" customWidth="1"/>
    <col min="3" max="3" width="19.109375" style="76" customWidth="1"/>
    <col min="4" max="4" width="13.21875" style="76" customWidth="1"/>
    <col min="5" max="16384" width="8.88671875" style="25"/>
  </cols>
  <sheetData>
    <row r="1" spans="1:5" ht="24.75" customHeight="1" x14ac:dyDescent="0.2">
      <c r="A1" s="1019" t="s">
        <v>1049</v>
      </c>
      <c r="B1" s="1020"/>
      <c r="C1" s="1020"/>
      <c r="D1" s="1021"/>
      <c r="E1" s="752" t="s">
        <v>955</v>
      </c>
    </row>
    <row r="2" spans="1:5" ht="68.25" customHeight="1" x14ac:dyDescent="0.2">
      <c r="A2" s="446" t="s">
        <v>1050</v>
      </c>
      <c r="B2" s="404" t="s">
        <v>59</v>
      </c>
      <c r="C2" s="398"/>
      <c r="D2" s="398"/>
      <c r="E2" s="226" t="s">
        <v>961</v>
      </c>
    </row>
    <row r="3" spans="1:5" ht="35.25" customHeight="1" x14ac:dyDescent="0.2">
      <c r="A3" s="693" t="s">
        <v>1051</v>
      </c>
      <c r="B3" s="404" t="s">
        <v>59</v>
      </c>
      <c r="C3" s="398"/>
      <c r="D3" s="398"/>
    </row>
    <row r="4" spans="1:5" ht="36.75" customHeight="1" x14ac:dyDescent="0.2">
      <c r="A4" s="73" t="s">
        <v>1072</v>
      </c>
      <c r="B4" s="73"/>
      <c r="C4" s="73"/>
      <c r="D4" s="73"/>
    </row>
    <row r="5" spans="1:5" ht="36.75" customHeight="1" x14ac:dyDescent="0.2">
      <c r="A5" s="1022" t="s">
        <v>195</v>
      </c>
      <c r="B5" s="1022" t="s">
        <v>632</v>
      </c>
      <c r="C5" s="780" t="s">
        <v>196</v>
      </c>
      <c r="D5" s="780"/>
    </row>
    <row r="6" spans="1:5" ht="73.5" customHeight="1" x14ac:dyDescent="0.2">
      <c r="A6" s="1022"/>
      <c r="B6" s="1022"/>
      <c r="C6" s="780" t="s">
        <v>197</v>
      </c>
      <c r="D6" s="780" t="s">
        <v>198</v>
      </c>
    </row>
    <row r="7" spans="1:5" ht="42.75" customHeight="1" x14ac:dyDescent="0.2">
      <c r="A7" s="749" t="s">
        <v>1052</v>
      </c>
      <c r="B7" s="748" t="s">
        <v>199</v>
      </c>
      <c r="C7" s="748" t="s">
        <v>131</v>
      </c>
      <c r="D7" s="748" t="s">
        <v>200</v>
      </c>
    </row>
    <row r="8" spans="1:5" ht="27.75" customHeight="1" x14ac:dyDescent="0.2">
      <c r="A8" s="749" t="s">
        <v>1053</v>
      </c>
      <c r="B8" s="748" t="s">
        <v>199</v>
      </c>
      <c r="C8" s="748">
        <v>40</v>
      </c>
      <c r="D8" s="748">
        <v>40</v>
      </c>
    </row>
    <row r="9" spans="1:5" ht="35.25" customHeight="1" x14ac:dyDescent="0.2">
      <c r="A9" s="749" t="s">
        <v>1054</v>
      </c>
      <c r="B9" s="748" t="s">
        <v>199</v>
      </c>
      <c r="C9" s="748">
        <v>100</v>
      </c>
      <c r="D9" s="748" t="s">
        <v>200</v>
      </c>
    </row>
    <row r="10" spans="1:5" ht="35.25" customHeight="1" x14ac:dyDescent="0.2">
      <c r="A10" s="749" t="s">
        <v>1055</v>
      </c>
      <c r="B10" s="748" t="s">
        <v>199</v>
      </c>
      <c r="C10" s="748">
        <v>100</v>
      </c>
      <c r="D10" s="748" t="s">
        <v>200</v>
      </c>
    </row>
    <row r="11" spans="1:5" ht="107.25" customHeight="1" x14ac:dyDescent="0.2">
      <c r="A11" s="749" t="s">
        <v>1056</v>
      </c>
      <c r="B11" s="748" t="s">
        <v>199</v>
      </c>
      <c r="C11" s="748">
        <v>100</v>
      </c>
      <c r="D11" s="748" t="s">
        <v>200</v>
      </c>
    </row>
    <row r="12" spans="1:5" ht="35.25" customHeight="1" x14ac:dyDescent="0.2">
      <c r="A12" s="749" t="s">
        <v>1057</v>
      </c>
      <c r="B12" s="748" t="s">
        <v>199</v>
      </c>
      <c r="C12" s="748">
        <v>100</v>
      </c>
      <c r="D12" s="748" t="s">
        <v>200</v>
      </c>
    </row>
    <row r="13" spans="1:5" ht="36" customHeight="1" x14ac:dyDescent="0.2">
      <c r="A13" s="749" t="s">
        <v>1058</v>
      </c>
      <c r="B13" s="748" t="s">
        <v>199</v>
      </c>
      <c r="C13" s="748">
        <v>100</v>
      </c>
      <c r="D13" s="748" t="s">
        <v>200</v>
      </c>
    </row>
    <row r="14" spans="1:5" ht="36" customHeight="1" x14ac:dyDescent="0.2">
      <c r="A14" s="749" t="s">
        <v>1059</v>
      </c>
      <c r="B14" s="748" t="s">
        <v>199</v>
      </c>
      <c r="C14" s="75">
        <v>150</v>
      </c>
      <c r="D14" s="748" t="s">
        <v>200</v>
      </c>
    </row>
    <row r="15" spans="1:5" ht="24" customHeight="1" x14ac:dyDescent="0.2">
      <c r="A15" s="73" t="s">
        <v>1060</v>
      </c>
      <c r="B15" s="748" t="s">
        <v>199</v>
      </c>
      <c r="C15" s="75">
        <v>0</v>
      </c>
      <c r="D15" s="75">
        <v>0</v>
      </c>
    </row>
    <row r="33" ht="54" customHeight="1" x14ac:dyDescent="0.2"/>
    <row r="36" ht="139.5" customHeight="1" x14ac:dyDescent="0.2"/>
    <row r="37" ht="148.5" customHeight="1" x14ac:dyDescent="0.2"/>
    <row r="40" ht="140.25" customHeight="1" x14ac:dyDescent="0.2"/>
    <row r="49" ht="43.5" customHeight="1" x14ac:dyDescent="0.2"/>
    <row r="69" ht="57" customHeight="1" x14ac:dyDescent="0.2"/>
  </sheetData>
  <mergeCells count="3">
    <mergeCell ref="A1:D1"/>
    <mergeCell ref="A5:A6"/>
    <mergeCell ref="B5:B6"/>
  </mergeCells>
  <printOptions horizontalCentered="1"/>
  <pageMargins left="0.39370078740157483" right="0.39370078740157483" top="0.39370078740157483" bottom="0.39370078740157483" header="0" footer="0"/>
  <pageSetup paperSize="9" scale="94" fitToHeight="54" orientation="landscape" r:id="rId1"/>
  <headerFooter>
    <oddHeader>&amp;L&amp;"Calibri"&amp;10&amp;K000000ВНУТРЕННЯЯ ИНФОРМАЦИЯ&amp;1#_x000D_&amp;"Calibri"&amp;11&amp;K000000&amp;"times new roman"&amp;10&amp;KB3B3B3&amp;BВНУТРЕННЯЯ ИНФОРМАЦИЯ</oddHeader>
    <oddFooter>&amp;L&amp;"times new roman"&amp;10&amp;KB3B3B3&amp;BВНУТРЕННЯЯ ИНФОРМАЦИЯ</oddFooter>
    <evenHeader>&amp;L&amp;"times new roman"&amp;10&amp;KB3B3B3&amp;BВНУТРЕННЯЯ ИНФОРМАЦИЯ</evenHeader>
    <evenFooter>&amp;L&amp;"times new roman"&amp;10&amp;KB3B3B3&amp;BВНУТРЕННЯЯ ИНФОРМАЦИЯ</evenFooter>
    <firstHeader>&amp;L&amp;"times new roman"&amp;10&amp;KB3B3B3&amp;BВНУТРЕННЯЯ ИНФОРМАЦИЯ</firstHeader>
    <firstFooter>&amp;L&amp;"times new roman"&amp;10&amp;KB3B3B3&amp;BВНУТРЕННЯЯ ИНФОРМАЦИЯ</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Лист12">
    <tabColor theme="5" tint="0.59999389629810485"/>
  </sheetPr>
  <dimension ref="A1:K705"/>
  <sheetViews>
    <sheetView view="pageBreakPreview" zoomScale="130" zoomScaleNormal="80" zoomScaleSheetLayoutView="130" workbookViewId="0">
      <pane xSplit="2" ySplit="3" topLeftCell="C4" activePane="bottomRight" state="frozen"/>
      <selection activeCell="G306" sqref="G306"/>
      <selection pane="topRight" activeCell="G306" sqref="G306"/>
      <selection pane="bottomLeft" activeCell="G306" sqref="G306"/>
      <selection pane="bottomRight" activeCell="B6" sqref="B6"/>
    </sheetView>
  </sheetViews>
  <sheetFormatPr defaultColWidth="8.88671875" defaultRowHeight="15" x14ac:dyDescent="0.2"/>
  <cols>
    <col min="1" max="1" width="4.6640625" style="367" customWidth="1"/>
    <col min="2" max="2" width="50.44140625" style="165" bestFit="1" customWidth="1"/>
    <col min="3" max="3" width="19.77734375" style="84" customWidth="1"/>
    <col min="4" max="4" width="14.88671875" style="84" customWidth="1"/>
    <col min="5" max="5" width="15.21875" style="84" customWidth="1"/>
    <col min="6" max="6" width="14.88671875" style="84" customWidth="1"/>
    <col min="7" max="7" width="15.109375" style="166" customWidth="1"/>
    <col min="8" max="8" width="16.21875" style="166" customWidth="1"/>
    <col min="9" max="9" width="14.77734375" style="166" customWidth="1"/>
    <col min="10" max="10" width="12.44140625" style="166" customWidth="1"/>
    <col min="11" max="16384" width="8.88671875" style="166"/>
  </cols>
  <sheetData>
    <row r="1" spans="1:11" s="163" customFormat="1" ht="21.75" customHeight="1" x14ac:dyDescent="0.2">
      <c r="A1" s="164"/>
      <c r="B1" s="1080" t="s">
        <v>523</v>
      </c>
      <c r="C1" s="1080"/>
      <c r="D1" s="1080"/>
      <c r="E1" s="1080"/>
      <c r="F1" s="1080"/>
      <c r="G1" s="1080"/>
      <c r="H1" s="1080"/>
      <c r="I1" s="1080"/>
      <c r="J1" s="1080"/>
      <c r="K1" s="164"/>
    </row>
    <row r="3" spans="1:11" s="29" customFormat="1" ht="29.25" customHeight="1" x14ac:dyDescent="0.2">
      <c r="A3" s="284"/>
      <c r="B3" s="284" t="s">
        <v>208</v>
      </c>
      <c r="C3" s="1081" t="s">
        <v>252</v>
      </c>
      <c r="D3" s="1081"/>
      <c r="E3" s="1081"/>
      <c r="F3" s="1081"/>
      <c r="G3" s="1081"/>
      <c r="H3" s="1081"/>
      <c r="I3" s="1081"/>
      <c r="J3" s="1081"/>
      <c r="K3" s="220" t="s">
        <v>955</v>
      </c>
    </row>
    <row r="4" spans="1:11" ht="30.75" customHeight="1" x14ac:dyDescent="0.2">
      <c r="A4" s="86" t="str">
        <f>LEFT($B4,SEARCH(" ",$B4,1))</f>
        <v xml:space="preserve">6. </v>
      </c>
      <c r="B4" s="85" t="s">
        <v>1315</v>
      </c>
      <c r="C4" s="86"/>
      <c r="D4" s="1082"/>
      <c r="E4" s="1083"/>
      <c r="F4" s="86"/>
      <c r="G4" s="86"/>
      <c r="H4" s="86"/>
      <c r="I4" s="86"/>
      <c r="J4" s="86"/>
      <c r="K4" s="220" t="s">
        <v>970</v>
      </c>
    </row>
    <row r="5" spans="1:11" ht="30.75" customHeight="1" x14ac:dyDescent="0.2">
      <c r="A5" s="316"/>
      <c r="B5" s="197"/>
      <c r="C5" s="1084" t="s">
        <v>116</v>
      </c>
      <c r="D5" s="1085"/>
      <c r="E5" s="1085"/>
      <c r="F5" s="1086"/>
      <c r="G5" s="1087" t="s">
        <v>117</v>
      </c>
      <c r="H5" s="1087"/>
      <c r="I5" s="1087" t="s">
        <v>118</v>
      </c>
      <c r="J5" s="1087"/>
    </row>
    <row r="6" spans="1:11" ht="93.75" customHeight="1" x14ac:dyDescent="0.2">
      <c r="A6" s="316" t="str">
        <f t="shared" ref="A6:A69" si="0">LEFT(B6,SEARCH(" ",B6,1))</f>
        <v xml:space="preserve"> </v>
      </c>
      <c r="B6" s="197" t="s">
        <v>457</v>
      </c>
      <c r="C6" s="198" t="s">
        <v>62</v>
      </c>
      <c r="D6" s="198" t="s">
        <v>840</v>
      </c>
      <c r="E6" s="198" t="s">
        <v>62</v>
      </c>
      <c r="F6" s="198" t="s">
        <v>841</v>
      </c>
      <c r="G6" s="198" t="s">
        <v>62</v>
      </c>
      <c r="H6" s="198" t="s">
        <v>842</v>
      </c>
      <c r="I6" s="198" t="s">
        <v>62</v>
      </c>
      <c r="J6" s="198" t="s">
        <v>842</v>
      </c>
    </row>
    <row r="7" spans="1:11" ht="30" customHeight="1" x14ac:dyDescent="0.2">
      <c r="A7" s="317" t="str">
        <f t="shared" si="0"/>
        <v xml:space="preserve">6.1. </v>
      </c>
      <c r="B7" s="199" t="s">
        <v>1316</v>
      </c>
      <c r="C7" s="199"/>
      <c r="D7" s="1073"/>
      <c r="E7" s="1074"/>
      <c r="F7" s="199"/>
      <c r="G7" s="199"/>
      <c r="H7" s="199"/>
      <c r="I7" s="199"/>
      <c r="J7" s="199"/>
    </row>
    <row r="8" spans="1:11" ht="43.5" customHeight="1" x14ac:dyDescent="0.2">
      <c r="A8" s="318" t="str">
        <f t="shared" si="0"/>
        <v xml:space="preserve">6.1.1. </v>
      </c>
      <c r="B8" s="200" t="s">
        <v>1317</v>
      </c>
      <c r="C8" s="201"/>
      <c r="D8" s="291"/>
      <c r="E8" s="291"/>
      <c r="F8" s="201"/>
      <c r="G8" s="201"/>
      <c r="H8" s="201"/>
      <c r="I8" s="201"/>
      <c r="J8" s="201"/>
    </row>
    <row r="9" spans="1:11" ht="21.75" customHeight="1" x14ac:dyDescent="0.2">
      <c r="A9" s="319"/>
      <c r="B9" s="202" t="s">
        <v>154</v>
      </c>
      <c r="C9" s="202"/>
      <c r="D9" s="291"/>
      <c r="E9" s="291"/>
      <c r="F9" s="202"/>
      <c r="G9" s="202"/>
      <c r="H9" s="202"/>
      <c r="I9" s="202"/>
      <c r="J9" s="202"/>
    </row>
    <row r="10" spans="1:11" ht="21.75" customHeight="1" x14ac:dyDescent="0.2">
      <c r="A10" s="319"/>
      <c r="B10" s="203" t="s">
        <v>54</v>
      </c>
      <c r="C10" s="291" t="s">
        <v>59</v>
      </c>
      <c r="D10" s="291" t="s">
        <v>59</v>
      </c>
      <c r="E10" s="291" t="s">
        <v>59</v>
      </c>
      <c r="F10" s="291" t="s">
        <v>59</v>
      </c>
      <c r="G10" s="291" t="s">
        <v>59</v>
      </c>
      <c r="H10" s="291" t="s">
        <v>59</v>
      </c>
      <c r="I10" s="291" t="s">
        <v>59</v>
      </c>
      <c r="J10" s="291" t="s">
        <v>59</v>
      </c>
    </row>
    <row r="11" spans="1:11" ht="21.75" customHeight="1" x14ac:dyDescent="0.2">
      <c r="A11" s="319"/>
      <c r="B11" s="203" t="s">
        <v>63</v>
      </c>
      <c r="C11" s="291" t="s">
        <v>119</v>
      </c>
      <c r="D11" s="291" t="s">
        <v>119</v>
      </c>
      <c r="E11" s="291" t="s">
        <v>24</v>
      </c>
      <c r="F11" s="291" t="s">
        <v>24</v>
      </c>
      <c r="G11" s="291" t="s">
        <v>59</v>
      </c>
      <c r="H11" s="291" t="s">
        <v>10</v>
      </c>
      <c r="I11" s="291" t="s">
        <v>119</v>
      </c>
      <c r="J11" s="291" t="s">
        <v>119</v>
      </c>
    </row>
    <row r="12" spans="1:11" ht="21.75" customHeight="1" x14ac:dyDescent="0.2">
      <c r="A12" s="319"/>
      <c r="B12" s="203" t="s">
        <v>155</v>
      </c>
      <c r="C12" s="290" t="s">
        <v>47</v>
      </c>
      <c r="D12" s="290" t="s">
        <v>47</v>
      </c>
      <c r="E12" s="290" t="s">
        <v>47</v>
      </c>
      <c r="F12" s="290" t="s">
        <v>47</v>
      </c>
      <c r="G12" s="290" t="s">
        <v>47</v>
      </c>
      <c r="H12" s="290" t="s">
        <v>47</v>
      </c>
      <c r="I12" s="290" t="s">
        <v>47</v>
      </c>
      <c r="J12" s="290" t="s">
        <v>47</v>
      </c>
    </row>
    <row r="13" spans="1:11" ht="21.75" customHeight="1" x14ac:dyDescent="0.2">
      <c r="A13" s="320"/>
      <c r="B13" s="204" t="s">
        <v>98</v>
      </c>
      <c r="C13" s="204"/>
      <c r="D13" s="204"/>
      <c r="E13" s="204"/>
      <c r="F13" s="204"/>
      <c r="G13" s="204"/>
      <c r="H13" s="204"/>
      <c r="I13" s="204"/>
      <c r="J13" s="204"/>
    </row>
    <row r="14" spans="1:11" ht="21.75" customHeight="1" x14ac:dyDescent="0.2">
      <c r="A14" s="293"/>
      <c r="B14" s="87" t="s">
        <v>99</v>
      </c>
      <c r="C14" s="293" t="s">
        <v>14</v>
      </c>
      <c r="D14" s="293" t="s">
        <v>14</v>
      </c>
      <c r="E14" s="293" t="s">
        <v>14</v>
      </c>
      <c r="F14" s="293" t="s">
        <v>14</v>
      </c>
      <c r="G14" s="293" t="s">
        <v>14</v>
      </c>
      <c r="H14" s="293" t="s">
        <v>14</v>
      </c>
      <c r="I14" s="293" t="s">
        <v>14</v>
      </c>
      <c r="J14" s="293" t="s">
        <v>14</v>
      </c>
    </row>
    <row r="15" spans="1:11" ht="21.75" customHeight="1" x14ac:dyDescent="0.2">
      <c r="A15" s="293"/>
      <c r="B15" s="87" t="s">
        <v>100</v>
      </c>
      <c r="C15" s="293" t="s">
        <v>14</v>
      </c>
      <c r="D15" s="293" t="s">
        <v>14</v>
      </c>
      <c r="E15" s="293" t="s">
        <v>14</v>
      </c>
      <c r="F15" s="293" t="s">
        <v>14</v>
      </c>
      <c r="G15" s="293" t="s">
        <v>14</v>
      </c>
      <c r="H15" s="293" t="s">
        <v>14</v>
      </c>
      <c r="I15" s="293" t="s">
        <v>14</v>
      </c>
      <c r="J15" s="293" t="s">
        <v>14</v>
      </c>
    </row>
    <row r="16" spans="1:11" ht="35.25" customHeight="1" x14ac:dyDescent="0.2">
      <c r="A16" s="321" t="str">
        <f t="shared" si="0"/>
        <v xml:space="preserve">6.1.2. </v>
      </c>
      <c r="B16" s="205" t="s">
        <v>1318</v>
      </c>
      <c r="C16" s="290" t="s">
        <v>12</v>
      </c>
      <c r="D16" s="290" t="s">
        <v>12</v>
      </c>
      <c r="E16" s="290" t="s">
        <v>12</v>
      </c>
      <c r="F16" s="290" t="s">
        <v>12</v>
      </c>
      <c r="G16" s="290" t="s">
        <v>12</v>
      </c>
      <c r="H16" s="290" t="s">
        <v>12</v>
      </c>
      <c r="I16" s="290" t="s">
        <v>12</v>
      </c>
      <c r="J16" s="290" t="s">
        <v>12</v>
      </c>
    </row>
    <row r="17" spans="1:10" ht="21.75" customHeight="1" x14ac:dyDescent="0.2">
      <c r="A17" s="321" t="str">
        <f t="shared" si="0"/>
        <v xml:space="preserve">6.1.3. </v>
      </c>
      <c r="B17" s="205" t="s">
        <v>1319</v>
      </c>
      <c r="C17" s="290" t="s">
        <v>251</v>
      </c>
      <c r="D17" s="290" t="s">
        <v>251</v>
      </c>
      <c r="E17" s="290" t="s">
        <v>251</v>
      </c>
      <c r="F17" s="290" t="s">
        <v>251</v>
      </c>
      <c r="G17" s="290" t="s">
        <v>251</v>
      </c>
      <c r="H17" s="290" t="s">
        <v>251</v>
      </c>
      <c r="I17" s="290" t="s">
        <v>251</v>
      </c>
      <c r="J17" s="290" t="s">
        <v>251</v>
      </c>
    </row>
    <row r="18" spans="1:10" ht="24.75" customHeight="1" x14ac:dyDescent="0.2">
      <c r="A18" s="317" t="str">
        <f t="shared" si="0"/>
        <v xml:space="preserve">6.2. </v>
      </c>
      <c r="B18" s="199" t="s">
        <v>1320</v>
      </c>
      <c r="C18" s="199"/>
      <c r="D18" s="199"/>
      <c r="E18" s="199"/>
      <c r="F18" s="199"/>
      <c r="G18" s="199"/>
      <c r="H18" s="199"/>
      <c r="I18" s="199"/>
      <c r="J18" s="199"/>
    </row>
    <row r="19" spans="1:10" ht="24.75" customHeight="1" x14ac:dyDescent="0.2">
      <c r="A19" s="321" t="str">
        <f t="shared" si="0"/>
        <v xml:space="preserve">6.2.1. </v>
      </c>
      <c r="B19" s="205" t="s">
        <v>1321</v>
      </c>
      <c r="C19" s="204"/>
      <c r="D19" s="204"/>
      <c r="E19" s="204"/>
      <c r="F19" s="204"/>
      <c r="G19" s="204"/>
      <c r="H19" s="204"/>
      <c r="I19" s="204"/>
      <c r="J19" s="204"/>
    </row>
    <row r="20" spans="1:10" ht="24.75" customHeight="1" x14ac:dyDescent="0.2">
      <c r="A20" s="319"/>
      <c r="B20" s="203" t="s">
        <v>51</v>
      </c>
      <c r="C20" s="1075" t="s">
        <v>190</v>
      </c>
      <c r="D20" s="1075"/>
      <c r="E20" s="1075"/>
      <c r="F20" s="1075"/>
      <c r="G20" s="1075"/>
      <c r="H20" s="1075"/>
      <c r="I20" s="1075"/>
      <c r="J20" s="1075"/>
    </row>
    <row r="21" spans="1:10" ht="24.75" customHeight="1" x14ac:dyDescent="0.2">
      <c r="A21" s="319"/>
      <c r="B21" s="203" t="s">
        <v>94</v>
      </c>
      <c r="C21" s="1075" t="s">
        <v>190</v>
      </c>
      <c r="D21" s="1075"/>
      <c r="E21" s="1075"/>
      <c r="F21" s="1075"/>
      <c r="G21" s="1075"/>
      <c r="H21" s="1075"/>
      <c r="I21" s="1075"/>
      <c r="J21" s="1075"/>
    </row>
    <row r="22" spans="1:10" ht="36.75" customHeight="1" x14ac:dyDescent="0.2">
      <c r="A22" s="321" t="str">
        <f t="shared" si="0"/>
        <v xml:space="preserve">6.2.2. </v>
      </c>
      <c r="B22" s="205" t="s">
        <v>1322</v>
      </c>
      <c r="C22" s="204"/>
      <c r="D22" s="204"/>
      <c r="E22" s="204"/>
      <c r="F22" s="204"/>
      <c r="G22" s="204"/>
      <c r="H22" s="204"/>
      <c r="I22" s="204"/>
      <c r="J22" s="204"/>
    </row>
    <row r="23" spans="1:10" ht="40.5" customHeight="1" x14ac:dyDescent="0.2">
      <c r="A23" s="319"/>
      <c r="B23" s="203" t="s">
        <v>369</v>
      </c>
      <c r="C23" s="290" t="s">
        <v>849</v>
      </c>
      <c r="D23" s="290" t="s">
        <v>849</v>
      </c>
      <c r="E23" s="290" t="s">
        <v>849</v>
      </c>
      <c r="F23" s="290" t="s">
        <v>849</v>
      </c>
      <c r="G23" s="290" t="s">
        <v>849</v>
      </c>
      <c r="H23" s="290" t="s">
        <v>849</v>
      </c>
      <c r="I23" s="290" t="s">
        <v>849</v>
      </c>
      <c r="J23" s="290" t="s">
        <v>849</v>
      </c>
    </row>
    <row r="24" spans="1:10" ht="40.5" customHeight="1" x14ac:dyDescent="0.2">
      <c r="A24" s="319"/>
      <c r="B24" s="203" t="s">
        <v>370</v>
      </c>
      <c r="C24" s="290" t="s">
        <v>849</v>
      </c>
      <c r="D24" s="290" t="s">
        <v>849</v>
      </c>
      <c r="E24" s="290" t="s">
        <v>849</v>
      </c>
      <c r="F24" s="290" t="s">
        <v>849</v>
      </c>
      <c r="G24" s="290" t="s">
        <v>849</v>
      </c>
      <c r="H24" s="290" t="s">
        <v>849</v>
      </c>
      <c r="I24" s="290" t="s">
        <v>849</v>
      </c>
      <c r="J24" s="290" t="s">
        <v>849</v>
      </c>
    </row>
    <row r="25" spans="1:10" ht="27" customHeight="1" x14ac:dyDescent="0.2">
      <c r="A25" s="319"/>
      <c r="B25" s="203" t="s">
        <v>372</v>
      </c>
      <c r="C25" s="290" t="s">
        <v>59</v>
      </c>
      <c r="D25" s="1076" t="s">
        <v>59</v>
      </c>
      <c r="E25" s="1077"/>
      <c r="F25" s="290" t="s">
        <v>59</v>
      </c>
      <c r="G25" s="290" t="s">
        <v>59</v>
      </c>
      <c r="H25" s="290" t="s">
        <v>59</v>
      </c>
      <c r="I25" s="290" t="s">
        <v>59</v>
      </c>
      <c r="J25" s="290" t="s">
        <v>59</v>
      </c>
    </row>
    <row r="26" spans="1:10" ht="23.25" customHeight="1" x14ac:dyDescent="0.2">
      <c r="A26" s="318" t="str">
        <f t="shared" si="0"/>
        <v xml:space="preserve">6.2.3. </v>
      </c>
      <c r="B26" s="200" t="s">
        <v>1323</v>
      </c>
      <c r="C26" s="201"/>
      <c r="D26" s="201"/>
      <c r="E26" s="201"/>
      <c r="F26" s="201"/>
      <c r="G26" s="201"/>
      <c r="H26" s="201"/>
      <c r="I26" s="201"/>
      <c r="J26" s="201"/>
    </row>
    <row r="27" spans="1:10" ht="34.5" customHeight="1" x14ac:dyDescent="0.2">
      <c r="A27" s="319"/>
      <c r="B27" s="203" t="s">
        <v>142</v>
      </c>
      <c r="C27" s="290" t="s">
        <v>849</v>
      </c>
      <c r="D27" s="290" t="s">
        <v>849</v>
      </c>
      <c r="E27" s="290" t="s">
        <v>849</v>
      </c>
      <c r="F27" s="290" t="s">
        <v>849</v>
      </c>
      <c r="G27" s="290" t="s">
        <v>849</v>
      </c>
      <c r="H27" s="290" t="s">
        <v>849</v>
      </c>
      <c r="I27" s="290" t="s">
        <v>849</v>
      </c>
      <c r="J27" s="290" t="s">
        <v>849</v>
      </c>
    </row>
    <row r="28" spans="1:10" ht="24" customHeight="1" x14ac:dyDescent="0.2">
      <c r="A28" s="319"/>
      <c r="B28" s="203" t="s">
        <v>143</v>
      </c>
      <c r="C28" s="290" t="s">
        <v>25</v>
      </c>
      <c r="D28" s="290" t="s">
        <v>25</v>
      </c>
      <c r="E28" s="290" t="s">
        <v>25</v>
      </c>
      <c r="F28" s="290" t="s">
        <v>25</v>
      </c>
      <c r="G28" s="290" t="s">
        <v>25</v>
      </c>
      <c r="H28" s="290" t="s">
        <v>25</v>
      </c>
      <c r="I28" s="290" t="s">
        <v>25</v>
      </c>
      <c r="J28" s="290" t="s">
        <v>25</v>
      </c>
    </row>
    <row r="29" spans="1:10" ht="45" customHeight="1" x14ac:dyDescent="0.2">
      <c r="A29" s="322"/>
      <c r="B29" s="206" t="s">
        <v>104</v>
      </c>
      <c r="C29" s="207" t="s">
        <v>851</v>
      </c>
      <c r="D29" s="207" t="s">
        <v>851</v>
      </c>
      <c r="E29" s="207" t="s">
        <v>851</v>
      </c>
      <c r="F29" s="207" t="s">
        <v>851</v>
      </c>
      <c r="G29" s="207" t="s">
        <v>851</v>
      </c>
      <c r="H29" s="207" t="s">
        <v>851</v>
      </c>
      <c r="I29" s="207" t="s">
        <v>851</v>
      </c>
      <c r="J29" s="207" t="s">
        <v>851</v>
      </c>
    </row>
    <row r="30" spans="1:10" ht="45" customHeight="1" x14ac:dyDescent="0.2">
      <c r="A30" s="322"/>
      <c r="B30" s="206" t="s">
        <v>105</v>
      </c>
      <c r="C30" s="207" t="s">
        <v>851</v>
      </c>
      <c r="D30" s="207" t="s">
        <v>851</v>
      </c>
      <c r="E30" s="207" t="s">
        <v>851</v>
      </c>
      <c r="F30" s="207" t="s">
        <v>851</v>
      </c>
      <c r="G30" s="207" t="s">
        <v>851</v>
      </c>
      <c r="H30" s="207" t="s">
        <v>851</v>
      </c>
      <c r="I30" s="207" t="s">
        <v>851</v>
      </c>
      <c r="J30" s="207" t="s">
        <v>851</v>
      </c>
    </row>
    <row r="31" spans="1:10" ht="45" customHeight="1" x14ac:dyDescent="0.2">
      <c r="A31" s="322"/>
      <c r="B31" s="206" t="s">
        <v>144</v>
      </c>
      <c r="C31" s="207" t="s">
        <v>849</v>
      </c>
      <c r="D31" s="207" t="s">
        <v>849</v>
      </c>
      <c r="E31" s="207" t="s">
        <v>849</v>
      </c>
      <c r="F31" s="207" t="s">
        <v>849</v>
      </c>
      <c r="G31" s="207" t="s">
        <v>849</v>
      </c>
      <c r="H31" s="207" t="s">
        <v>849</v>
      </c>
      <c r="I31" s="207" t="s">
        <v>849</v>
      </c>
      <c r="J31" s="207" t="s">
        <v>849</v>
      </c>
    </row>
    <row r="32" spans="1:10" ht="45" customHeight="1" x14ac:dyDescent="0.2">
      <c r="A32" s="322"/>
      <c r="B32" s="206" t="s">
        <v>126</v>
      </c>
      <c r="C32" s="207" t="s">
        <v>851</v>
      </c>
      <c r="D32" s="207" t="s">
        <v>851</v>
      </c>
      <c r="E32" s="207" t="s">
        <v>851</v>
      </c>
      <c r="F32" s="207" t="s">
        <v>851</v>
      </c>
      <c r="G32" s="207" t="s">
        <v>851</v>
      </c>
      <c r="H32" s="207" t="s">
        <v>851</v>
      </c>
      <c r="I32" s="207" t="s">
        <v>851</v>
      </c>
      <c r="J32" s="207" t="s">
        <v>851</v>
      </c>
    </row>
    <row r="33" spans="1:10" ht="25.5" customHeight="1" x14ac:dyDescent="0.2">
      <c r="A33" s="323" t="str">
        <f t="shared" si="0"/>
        <v xml:space="preserve">6.3. </v>
      </c>
      <c r="B33" s="208" t="s">
        <v>1324</v>
      </c>
      <c r="C33" s="199"/>
      <c r="D33" s="199"/>
      <c r="E33" s="199"/>
      <c r="F33" s="199"/>
      <c r="G33" s="199"/>
      <c r="H33" s="199"/>
      <c r="I33" s="199"/>
      <c r="J33" s="199"/>
    </row>
    <row r="34" spans="1:10" ht="23.25" customHeight="1" x14ac:dyDescent="0.2">
      <c r="A34" s="321" t="str">
        <f t="shared" si="0"/>
        <v xml:space="preserve">6.3.1. </v>
      </c>
      <c r="B34" s="205" t="s">
        <v>1325</v>
      </c>
      <c r="C34" s="205"/>
      <c r="D34" s="1078"/>
      <c r="E34" s="1079"/>
      <c r="F34" s="205"/>
      <c r="G34" s="205"/>
      <c r="H34" s="205"/>
      <c r="I34" s="205"/>
      <c r="J34" s="205"/>
    </row>
    <row r="35" spans="1:10" ht="42.75" customHeight="1" x14ac:dyDescent="0.2">
      <c r="A35" s="319"/>
      <c r="B35" s="203" t="s">
        <v>133</v>
      </c>
      <c r="C35" s="290" t="s">
        <v>141</v>
      </c>
      <c r="D35" s="290" t="s">
        <v>141</v>
      </c>
      <c r="E35" s="290" t="s">
        <v>141</v>
      </c>
      <c r="F35" s="290" t="s">
        <v>141</v>
      </c>
      <c r="G35" s="290" t="s">
        <v>141</v>
      </c>
      <c r="H35" s="290" t="s">
        <v>141</v>
      </c>
      <c r="I35" s="290" t="s">
        <v>141</v>
      </c>
      <c r="J35" s="290" t="s">
        <v>141</v>
      </c>
    </row>
    <row r="36" spans="1:10" ht="39.75" customHeight="1" x14ac:dyDescent="0.2">
      <c r="A36" s="319"/>
      <c r="B36" s="203" t="s">
        <v>95</v>
      </c>
      <c r="C36" s="290" t="s">
        <v>145</v>
      </c>
      <c r="D36" s="290" t="s">
        <v>145</v>
      </c>
      <c r="E36" s="290" t="s">
        <v>145</v>
      </c>
      <c r="F36" s="290" t="s">
        <v>145</v>
      </c>
      <c r="G36" s="290" t="s">
        <v>145</v>
      </c>
      <c r="H36" s="290" t="s">
        <v>145</v>
      </c>
      <c r="I36" s="290" t="s">
        <v>145</v>
      </c>
      <c r="J36" s="290" t="s">
        <v>145</v>
      </c>
    </row>
    <row r="37" spans="1:10" ht="33" customHeight="1" x14ac:dyDescent="0.2">
      <c r="A37" s="318" t="str">
        <f t="shared" si="0"/>
        <v xml:space="preserve">6.3.2. </v>
      </c>
      <c r="B37" s="200" t="s">
        <v>1326</v>
      </c>
      <c r="C37" s="200"/>
      <c r="D37" s="200"/>
      <c r="E37" s="200"/>
      <c r="F37" s="200"/>
      <c r="G37" s="200"/>
      <c r="H37" s="200"/>
      <c r="I37" s="200"/>
      <c r="J37" s="200"/>
    </row>
    <row r="38" spans="1:10" ht="40.5" customHeight="1" x14ac:dyDescent="0.2">
      <c r="A38" s="319" t="str">
        <f t="shared" si="0"/>
        <v xml:space="preserve">- </v>
      </c>
      <c r="B38" s="203" t="s">
        <v>133</v>
      </c>
      <c r="C38" s="290" t="s">
        <v>146</v>
      </c>
      <c r="D38" s="290" t="s">
        <v>146</v>
      </c>
      <c r="E38" s="290" t="s">
        <v>146</v>
      </c>
      <c r="F38" s="290" t="s">
        <v>146</v>
      </c>
      <c r="G38" s="290" t="s">
        <v>146</v>
      </c>
      <c r="H38" s="290" t="s">
        <v>146</v>
      </c>
      <c r="I38" s="290" t="s">
        <v>146</v>
      </c>
      <c r="J38" s="290" t="s">
        <v>146</v>
      </c>
    </row>
    <row r="39" spans="1:10" ht="43.5" customHeight="1" x14ac:dyDescent="0.2">
      <c r="A39" s="319" t="str">
        <f t="shared" si="0"/>
        <v xml:space="preserve">- </v>
      </c>
      <c r="B39" s="203" t="s">
        <v>95</v>
      </c>
      <c r="C39" s="290" t="s">
        <v>145</v>
      </c>
      <c r="D39" s="290" t="s">
        <v>145</v>
      </c>
      <c r="E39" s="290" t="s">
        <v>145</v>
      </c>
      <c r="F39" s="290" t="s">
        <v>145</v>
      </c>
      <c r="G39" s="290" t="s">
        <v>145</v>
      </c>
      <c r="H39" s="290" t="s">
        <v>145</v>
      </c>
      <c r="I39" s="290" t="s">
        <v>145</v>
      </c>
      <c r="J39" s="290" t="s">
        <v>145</v>
      </c>
    </row>
    <row r="40" spans="1:10" ht="48" customHeight="1" x14ac:dyDescent="0.2">
      <c r="A40" s="321" t="str">
        <f t="shared" si="0"/>
        <v xml:space="preserve">6.3.3. </v>
      </c>
      <c r="B40" s="205" t="s">
        <v>1327</v>
      </c>
      <c r="C40" s="290"/>
      <c r="D40" s="290"/>
      <c r="E40" s="290"/>
      <c r="F40" s="290"/>
      <c r="G40" s="290"/>
      <c r="H40" s="290"/>
      <c r="I40" s="290"/>
      <c r="J40" s="290"/>
    </row>
    <row r="41" spans="1:10" ht="35.25" customHeight="1" x14ac:dyDescent="0.2">
      <c r="A41" s="318" t="str">
        <f t="shared" si="0"/>
        <v xml:space="preserve">6.3.4. </v>
      </c>
      <c r="B41" s="200" t="s">
        <v>1328</v>
      </c>
      <c r="C41" s="200"/>
      <c r="D41" s="200"/>
      <c r="E41" s="200"/>
      <c r="F41" s="200"/>
      <c r="G41" s="200"/>
      <c r="H41" s="200"/>
      <c r="I41" s="200"/>
      <c r="J41" s="200"/>
    </row>
    <row r="42" spans="1:10" ht="25.5" customHeight="1" x14ac:dyDescent="0.2">
      <c r="A42" s="319" t="str">
        <f t="shared" si="0"/>
        <v xml:space="preserve">- </v>
      </c>
      <c r="B42" s="203" t="s">
        <v>133</v>
      </c>
      <c r="C42" s="290" t="s">
        <v>251</v>
      </c>
      <c r="D42" s="290" t="s">
        <v>251</v>
      </c>
      <c r="E42" s="290" t="s">
        <v>251</v>
      </c>
      <c r="F42" s="290" t="s">
        <v>251</v>
      </c>
      <c r="G42" s="290" t="s">
        <v>251</v>
      </c>
      <c r="H42" s="290" t="s">
        <v>251</v>
      </c>
      <c r="I42" s="290" t="s">
        <v>251</v>
      </c>
      <c r="J42" s="290" t="s">
        <v>251</v>
      </c>
    </row>
    <row r="43" spans="1:10" ht="28.5" customHeight="1" x14ac:dyDescent="0.2">
      <c r="A43" s="319" t="str">
        <f t="shared" si="0"/>
        <v xml:space="preserve">- </v>
      </c>
      <c r="B43" s="203" t="s">
        <v>95</v>
      </c>
      <c r="C43" s="290" t="s">
        <v>251</v>
      </c>
      <c r="D43" s="290" t="s">
        <v>251</v>
      </c>
      <c r="E43" s="290" t="s">
        <v>251</v>
      </c>
      <c r="F43" s="290" t="s">
        <v>251</v>
      </c>
      <c r="G43" s="290" t="s">
        <v>251</v>
      </c>
      <c r="H43" s="290" t="s">
        <v>251</v>
      </c>
      <c r="I43" s="290" t="s">
        <v>251</v>
      </c>
      <c r="J43" s="290" t="s">
        <v>251</v>
      </c>
    </row>
    <row r="44" spans="1:10" ht="45" customHeight="1" x14ac:dyDescent="0.2">
      <c r="A44" s="321" t="str">
        <f t="shared" si="0"/>
        <v xml:space="preserve">6.3.5. </v>
      </c>
      <c r="B44" s="209" t="s">
        <v>1329</v>
      </c>
      <c r="C44" s="207" t="s">
        <v>852</v>
      </c>
      <c r="D44" s="207" t="s">
        <v>852</v>
      </c>
      <c r="E44" s="207" t="s">
        <v>852</v>
      </c>
      <c r="F44" s="207" t="s">
        <v>852</v>
      </c>
      <c r="G44" s="207" t="s">
        <v>852</v>
      </c>
      <c r="H44" s="207" t="s">
        <v>852</v>
      </c>
      <c r="I44" s="207" t="s">
        <v>852</v>
      </c>
      <c r="J44" s="207" t="s">
        <v>852</v>
      </c>
    </row>
    <row r="45" spans="1:10" ht="36" customHeight="1" x14ac:dyDescent="0.2">
      <c r="A45" s="321" t="str">
        <f t="shared" si="0"/>
        <v xml:space="preserve">6.3.6. </v>
      </c>
      <c r="B45" s="205" t="s">
        <v>1330</v>
      </c>
      <c r="C45" s="290" t="s">
        <v>25</v>
      </c>
      <c r="D45" s="290" t="s">
        <v>25</v>
      </c>
      <c r="E45" s="290" t="s">
        <v>25</v>
      </c>
      <c r="F45" s="290" t="s">
        <v>25</v>
      </c>
      <c r="G45" s="290" t="s">
        <v>25</v>
      </c>
      <c r="H45" s="290" t="s">
        <v>25</v>
      </c>
      <c r="I45" s="290" t="s">
        <v>25</v>
      </c>
      <c r="J45" s="290" t="s">
        <v>25</v>
      </c>
    </row>
    <row r="46" spans="1:10" ht="38.25" customHeight="1" x14ac:dyDescent="0.2">
      <c r="A46" s="324" t="str">
        <f t="shared" si="0"/>
        <v xml:space="preserve">6.3.7. </v>
      </c>
      <c r="B46" s="210" t="s">
        <v>1346</v>
      </c>
      <c r="C46" s="210"/>
      <c r="D46" s="210"/>
      <c r="E46" s="210"/>
      <c r="F46" s="210"/>
      <c r="G46" s="210"/>
      <c r="H46" s="210"/>
      <c r="I46" s="210"/>
      <c r="J46" s="210"/>
    </row>
    <row r="47" spans="1:10" ht="23.25" customHeight="1" x14ac:dyDescent="0.2">
      <c r="A47" s="293" t="str">
        <f t="shared" si="0"/>
        <v xml:space="preserve">Full </v>
      </c>
      <c r="B47" s="87" t="s">
        <v>506</v>
      </c>
      <c r="C47" s="1015" t="s">
        <v>5</v>
      </c>
      <c r="D47" s="1015"/>
      <c r="E47" s="1015"/>
      <c r="F47" s="1015"/>
      <c r="G47" s="1015"/>
      <c r="H47" s="1015"/>
      <c r="I47" s="1015"/>
      <c r="J47" s="1015"/>
    </row>
    <row r="48" spans="1:10" ht="23.25" customHeight="1" x14ac:dyDescent="0.2">
      <c r="A48" s="293" t="str">
        <f t="shared" si="0"/>
        <v xml:space="preserve">Light </v>
      </c>
      <c r="B48" s="87" t="s">
        <v>507</v>
      </c>
      <c r="C48" s="1015" t="s">
        <v>162</v>
      </c>
      <c r="D48" s="1015"/>
      <c r="E48" s="1015"/>
      <c r="F48" s="1015"/>
      <c r="G48" s="1015"/>
      <c r="H48" s="1015"/>
      <c r="I48" s="1015"/>
      <c r="J48" s="1015"/>
    </row>
    <row r="49" spans="1:10" ht="23.25" customHeight="1" x14ac:dyDescent="0.2">
      <c r="A49" s="317" t="str">
        <f t="shared" si="0"/>
        <v xml:space="preserve">6.4 </v>
      </c>
      <c r="B49" s="199" t="s">
        <v>1331</v>
      </c>
      <c r="C49" s="199"/>
      <c r="D49" s="199"/>
      <c r="E49" s="199"/>
      <c r="F49" s="199"/>
      <c r="G49" s="199"/>
      <c r="H49" s="199"/>
      <c r="I49" s="199"/>
      <c r="J49" s="199"/>
    </row>
    <row r="50" spans="1:10" ht="36" customHeight="1" x14ac:dyDescent="0.2">
      <c r="A50" s="321" t="str">
        <f t="shared" si="0"/>
        <v xml:space="preserve">6.4.1. </v>
      </c>
      <c r="B50" s="205" t="s">
        <v>1332</v>
      </c>
      <c r="C50" s="205"/>
      <c r="D50" s="205"/>
      <c r="E50" s="205"/>
      <c r="F50" s="205"/>
      <c r="G50" s="205"/>
      <c r="H50" s="205"/>
      <c r="I50" s="205"/>
      <c r="J50" s="205"/>
    </row>
    <row r="51" spans="1:10" ht="21" customHeight="1" x14ac:dyDescent="0.2">
      <c r="A51" s="320" t="str">
        <f t="shared" si="0"/>
        <v xml:space="preserve"> </v>
      </c>
      <c r="B51" s="289" t="s">
        <v>112</v>
      </c>
      <c r="C51" s="290" t="s">
        <v>7</v>
      </c>
      <c r="D51" s="290" t="s">
        <v>7</v>
      </c>
      <c r="E51" s="290" t="s">
        <v>7</v>
      </c>
      <c r="F51" s="290" t="s">
        <v>7</v>
      </c>
      <c r="G51" s="290" t="s">
        <v>7</v>
      </c>
      <c r="H51" s="290" t="s">
        <v>7</v>
      </c>
      <c r="I51" s="290" t="s">
        <v>7</v>
      </c>
      <c r="J51" s="290" t="s">
        <v>7</v>
      </c>
    </row>
    <row r="52" spans="1:10" ht="21" customHeight="1" x14ac:dyDescent="0.2">
      <c r="A52" s="322" t="str">
        <f t="shared" si="0"/>
        <v xml:space="preserve">- </v>
      </c>
      <c r="B52" s="206" t="s">
        <v>33</v>
      </c>
      <c r="C52" s="207" t="s">
        <v>42</v>
      </c>
      <c r="D52" s="207" t="s">
        <v>42</v>
      </c>
      <c r="E52" s="207" t="s">
        <v>42</v>
      </c>
      <c r="F52" s="207" t="s">
        <v>42</v>
      </c>
      <c r="G52" s="207" t="s">
        <v>42</v>
      </c>
      <c r="H52" s="207" t="s">
        <v>42</v>
      </c>
      <c r="I52" s="207" t="s">
        <v>42</v>
      </c>
      <c r="J52" s="207" t="s">
        <v>42</v>
      </c>
    </row>
    <row r="53" spans="1:10" ht="21" customHeight="1" x14ac:dyDescent="0.2">
      <c r="A53" s="320" t="str">
        <f t="shared" si="0"/>
        <v xml:space="preserve"> </v>
      </c>
      <c r="B53" s="289" t="s">
        <v>96</v>
      </c>
      <c r="C53" s="290" t="s">
        <v>42</v>
      </c>
      <c r="D53" s="290" t="s">
        <v>42</v>
      </c>
      <c r="E53" s="290" t="s">
        <v>42</v>
      </c>
      <c r="F53" s="290" t="s">
        <v>42</v>
      </c>
      <c r="G53" s="290" t="s">
        <v>42</v>
      </c>
      <c r="H53" s="290" t="s">
        <v>42</v>
      </c>
      <c r="I53" s="290" t="s">
        <v>42</v>
      </c>
      <c r="J53" s="290" t="s">
        <v>42</v>
      </c>
    </row>
    <row r="54" spans="1:10" ht="21" customHeight="1" x14ac:dyDescent="0.2">
      <c r="A54" s="321" t="str">
        <f t="shared" si="0"/>
        <v xml:space="preserve">6.4.2. </v>
      </c>
      <c r="B54" s="209" t="s">
        <v>1333</v>
      </c>
      <c r="C54" s="290" t="s">
        <v>42</v>
      </c>
      <c r="D54" s="290" t="s">
        <v>42</v>
      </c>
      <c r="E54" s="290" t="s">
        <v>42</v>
      </c>
      <c r="F54" s="290" t="s">
        <v>42</v>
      </c>
      <c r="G54" s="290" t="s">
        <v>42</v>
      </c>
      <c r="H54" s="290" t="s">
        <v>42</v>
      </c>
      <c r="I54" s="290" t="s">
        <v>42</v>
      </c>
      <c r="J54" s="290" t="s">
        <v>42</v>
      </c>
    </row>
    <row r="55" spans="1:10" ht="21" customHeight="1" x14ac:dyDescent="0.2">
      <c r="A55" s="321" t="str">
        <f t="shared" si="0"/>
        <v xml:space="preserve">6.4.3. </v>
      </c>
      <c r="B55" s="205" t="s">
        <v>1334</v>
      </c>
      <c r="C55" s="205"/>
      <c r="D55" s="205"/>
      <c r="E55" s="205"/>
      <c r="F55" s="205"/>
      <c r="G55" s="205"/>
      <c r="H55" s="205"/>
      <c r="I55" s="205"/>
      <c r="J55" s="205"/>
    </row>
    <row r="56" spans="1:10" ht="21" customHeight="1" x14ac:dyDescent="0.2">
      <c r="A56" s="319" t="str">
        <f t="shared" si="0"/>
        <v xml:space="preserve">- </v>
      </c>
      <c r="B56" s="203" t="s">
        <v>50</v>
      </c>
      <c r="C56" s="290" t="s">
        <v>49</v>
      </c>
      <c r="D56" s="290" t="s">
        <v>49</v>
      </c>
      <c r="E56" s="290" t="s">
        <v>49</v>
      </c>
      <c r="F56" s="290" t="s">
        <v>49</v>
      </c>
      <c r="G56" s="290" t="s">
        <v>49</v>
      </c>
      <c r="H56" s="290" t="s">
        <v>49</v>
      </c>
      <c r="I56" s="290" t="s">
        <v>49</v>
      </c>
      <c r="J56" s="290" t="s">
        <v>49</v>
      </c>
    </row>
    <row r="57" spans="1:10" ht="21" customHeight="1" x14ac:dyDescent="0.2">
      <c r="A57" s="319" t="str">
        <f t="shared" si="0"/>
        <v xml:space="preserve">- </v>
      </c>
      <c r="B57" s="203" t="s">
        <v>28</v>
      </c>
      <c r="C57" s="290" t="s">
        <v>36</v>
      </c>
      <c r="D57" s="290" t="s">
        <v>36</v>
      </c>
      <c r="E57" s="290" t="s">
        <v>36</v>
      </c>
      <c r="F57" s="290" t="s">
        <v>36</v>
      </c>
      <c r="G57" s="290" t="s">
        <v>36</v>
      </c>
      <c r="H57" s="290" t="s">
        <v>36</v>
      </c>
      <c r="I57" s="290" t="s">
        <v>36</v>
      </c>
      <c r="J57" s="290" t="s">
        <v>36</v>
      </c>
    </row>
    <row r="58" spans="1:10" ht="37.5" customHeight="1" x14ac:dyDescent="0.2">
      <c r="A58" s="319" t="str">
        <f t="shared" si="0"/>
        <v xml:space="preserve">- </v>
      </c>
      <c r="B58" s="203" t="s">
        <v>29</v>
      </c>
      <c r="C58" s="290" t="s">
        <v>1</v>
      </c>
      <c r="D58" s="290" t="s">
        <v>1</v>
      </c>
      <c r="E58" s="290" t="s">
        <v>1</v>
      </c>
      <c r="F58" s="290" t="s">
        <v>1</v>
      </c>
      <c r="G58" s="290" t="s">
        <v>1</v>
      </c>
      <c r="H58" s="290" t="s">
        <v>1</v>
      </c>
      <c r="I58" s="290" t="s">
        <v>1</v>
      </c>
      <c r="J58" s="290" t="s">
        <v>1</v>
      </c>
    </row>
    <row r="59" spans="1:10" ht="36" customHeight="1" x14ac:dyDescent="0.2">
      <c r="A59" s="319" t="str">
        <f t="shared" si="0"/>
        <v xml:space="preserve">- </v>
      </c>
      <c r="B59" s="203" t="s">
        <v>186</v>
      </c>
      <c r="C59" s="290" t="s">
        <v>36</v>
      </c>
      <c r="D59" s="290" t="s">
        <v>36</v>
      </c>
      <c r="E59" s="290" t="s">
        <v>36</v>
      </c>
      <c r="F59" s="290" t="s">
        <v>36</v>
      </c>
      <c r="G59" s="290" t="s">
        <v>36</v>
      </c>
      <c r="H59" s="290" t="s">
        <v>36</v>
      </c>
      <c r="I59" s="290" t="s">
        <v>36</v>
      </c>
      <c r="J59" s="290" t="s">
        <v>36</v>
      </c>
    </row>
    <row r="60" spans="1:10" ht="39.75" customHeight="1" x14ac:dyDescent="0.2">
      <c r="A60" s="317" t="str">
        <f t="shared" si="0"/>
        <v xml:space="preserve">6.5. </v>
      </c>
      <c r="B60" s="199" t="s">
        <v>1335</v>
      </c>
      <c r="C60" s="199"/>
      <c r="D60" s="199"/>
      <c r="E60" s="199"/>
      <c r="F60" s="199"/>
      <c r="G60" s="199"/>
      <c r="H60" s="199"/>
      <c r="I60" s="199"/>
      <c r="J60" s="199"/>
    </row>
    <row r="61" spans="1:10" s="163" customFormat="1" ht="25.5" customHeight="1" x14ac:dyDescent="0.2">
      <c r="A61" s="321" t="str">
        <f t="shared" si="0"/>
        <v xml:space="preserve">Блокирование </v>
      </c>
      <c r="B61" s="205" t="s">
        <v>814</v>
      </c>
      <c r="C61" s="205"/>
      <c r="D61" s="205"/>
      <c r="E61" s="205"/>
      <c r="F61" s="205"/>
      <c r="G61" s="205"/>
      <c r="H61" s="205"/>
      <c r="I61" s="205"/>
      <c r="J61" s="205"/>
    </row>
    <row r="62" spans="1:10" ht="21.75" customHeight="1" x14ac:dyDescent="0.2">
      <c r="A62" s="319" t="str">
        <f t="shared" si="0"/>
        <v xml:space="preserve">- </v>
      </c>
      <c r="B62" s="203" t="s">
        <v>30</v>
      </c>
      <c r="C62" s="290" t="s">
        <v>41</v>
      </c>
      <c r="D62" s="290" t="s">
        <v>41</v>
      </c>
      <c r="E62" s="290" t="s">
        <v>41</v>
      </c>
      <c r="F62" s="290" t="s">
        <v>41</v>
      </c>
      <c r="G62" s="290" t="s">
        <v>41</v>
      </c>
      <c r="H62" s="290" t="s">
        <v>41</v>
      </c>
      <c r="I62" s="290" t="s">
        <v>41</v>
      </c>
      <c r="J62" s="290" t="s">
        <v>41</v>
      </c>
    </row>
    <row r="63" spans="1:10" ht="21.75" customHeight="1" x14ac:dyDescent="0.2">
      <c r="A63" s="319" t="str">
        <f t="shared" si="0"/>
        <v xml:space="preserve">- </v>
      </c>
      <c r="B63" s="203" t="s">
        <v>31</v>
      </c>
      <c r="C63" s="290" t="s">
        <v>6</v>
      </c>
      <c r="D63" s="290" t="s">
        <v>6</v>
      </c>
      <c r="E63" s="290" t="s">
        <v>6</v>
      </c>
      <c r="F63" s="290" t="s">
        <v>6</v>
      </c>
      <c r="G63" s="290" t="s">
        <v>6</v>
      </c>
      <c r="H63" s="290" t="s">
        <v>6</v>
      </c>
      <c r="I63" s="290" t="s">
        <v>6</v>
      </c>
      <c r="J63" s="290" t="s">
        <v>6</v>
      </c>
    </row>
    <row r="64" spans="1:10" ht="21.75" customHeight="1" x14ac:dyDescent="0.2">
      <c r="A64" s="325" t="str">
        <f t="shared" si="0"/>
        <v xml:space="preserve">Сброс </v>
      </c>
      <c r="B64" s="211" t="s">
        <v>813</v>
      </c>
      <c r="C64" s="290" t="s">
        <v>2</v>
      </c>
      <c r="D64" s="290" t="s">
        <v>2</v>
      </c>
      <c r="E64" s="290" t="s">
        <v>2</v>
      </c>
      <c r="F64" s="290" t="s">
        <v>2</v>
      </c>
      <c r="G64" s="290" t="s">
        <v>2</v>
      </c>
      <c r="H64" s="290" t="s">
        <v>2</v>
      </c>
      <c r="I64" s="290" t="s">
        <v>2</v>
      </c>
      <c r="J64" s="290" t="s">
        <v>2</v>
      </c>
    </row>
    <row r="65" spans="1:10" ht="21.75" customHeight="1" x14ac:dyDescent="0.2">
      <c r="A65" s="321" t="str">
        <f t="shared" si="0"/>
        <v xml:space="preserve">Смена </v>
      </c>
      <c r="B65" s="209" t="s">
        <v>828</v>
      </c>
      <c r="C65" s="290" t="s">
        <v>41</v>
      </c>
      <c r="D65" s="290" t="s">
        <v>41</v>
      </c>
      <c r="E65" s="290" t="s">
        <v>41</v>
      </c>
      <c r="F65" s="290" t="s">
        <v>41</v>
      </c>
      <c r="G65" s="290" t="s">
        <v>41</v>
      </c>
      <c r="H65" s="290" t="s">
        <v>41</v>
      </c>
      <c r="I65" s="290" t="s">
        <v>41</v>
      </c>
      <c r="J65" s="290" t="s">
        <v>41</v>
      </c>
    </row>
    <row r="66" spans="1:10" ht="34.5" customHeight="1" x14ac:dyDescent="0.2">
      <c r="A66" s="317" t="str">
        <f t="shared" si="0"/>
        <v xml:space="preserve">6.6. </v>
      </c>
      <c r="B66" s="199" t="s">
        <v>1336</v>
      </c>
      <c r="C66" s="199"/>
      <c r="D66" s="199"/>
      <c r="E66" s="199"/>
      <c r="F66" s="199"/>
      <c r="G66" s="199"/>
      <c r="H66" s="199"/>
      <c r="I66" s="199"/>
      <c r="J66" s="199"/>
    </row>
    <row r="67" spans="1:10" ht="21.75" customHeight="1" x14ac:dyDescent="0.2">
      <c r="A67" s="321" t="str">
        <f t="shared" si="0"/>
        <v xml:space="preserve">6.6.1. </v>
      </c>
      <c r="B67" s="205" t="s">
        <v>1337</v>
      </c>
      <c r="C67" s="205"/>
      <c r="D67" s="205"/>
      <c r="E67" s="205"/>
      <c r="F67" s="205"/>
      <c r="G67" s="205"/>
      <c r="H67" s="205"/>
      <c r="I67" s="205"/>
      <c r="J67" s="205"/>
    </row>
    <row r="68" spans="1:10" ht="21.75" customHeight="1" x14ac:dyDescent="0.2">
      <c r="A68" s="319" t="str">
        <f t="shared" si="0"/>
        <v xml:space="preserve">- </v>
      </c>
      <c r="B68" s="203" t="s">
        <v>17</v>
      </c>
      <c r="C68" s="167" t="s">
        <v>120</v>
      </c>
      <c r="D68" s="130" t="s">
        <v>120</v>
      </c>
      <c r="E68" s="167" t="s">
        <v>20</v>
      </c>
      <c r="F68" s="167" t="s">
        <v>20</v>
      </c>
      <c r="G68" s="167" t="s">
        <v>0</v>
      </c>
      <c r="H68" s="167" t="s">
        <v>0</v>
      </c>
      <c r="I68" s="167" t="s">
        <v>121</v>
      </c>
      <c r="J68" s="167" t="s">
        <v>121</v>
      </c>
    </row>
    <row r="69" spans="1:10" ht="21.75" customHeight="1" x14ac:dyDescent="0.2">
      <c r="A69" s="319" t="str">
        <f t="shared" si="0"/>
        <v xml:space="preserve">- </v>
      </c>
      <c r="B69" s="203" t="s">
        <v>134</v>
      </c>
      <c r="C69" s="290" t="s">
        <v>25</v>
      </c>
      <c r="D69" s="290" t="s">
        <v>25</v>
      </c>
      <c r="E69" s="290" t="s">
        <v>25</v>
      </c>
      <c r="F69" s="290" t="s">
        <v>25</v>
      </c>
      <c r="G69" s="290" t="s">
        <v>25</v>
      </c>
      <c r="H69" s="290" t="s">
        <v>25</v>
      </c>
      <c r="I69" s="290" t="s">
        <v>25</v>
      </c>
      <c r="J69" s="290" t="s">
        <v>25</v>
      </c>
    </row>
    <row r="70" spans="1:10" ht="36" customHeight="1" x14ac:dyDescent="0.2">
      <c r="A70" s="321" t="str">
        <f t="shared" ref="A70:A133" si="1">LEFT(B70,SEARCH(" ",B70,1))</f>
        <v xml:space="preserve">6.6.2. </v>
      </c>
      <c r="B70" s="205" t="s">
        <v>1338</v>
      </c>
      <c r="C70" s="205"/>
      <c r="D70" s="205"/>
      <c r="E70" s="205"/>
      <c r="F70" s="205"/>
      <c r="G70" s="205"/>
      <c r="H70" s="205"/>
      <c r="I70" s="205"/>
      <c r="J70" s="205"/>
    </row>
    <row r="71" spans="1:10" ht="21.75" customHeight="1" x14ac:dyDescent="0.2">
      <c r="A71" s="322" t="str">
        <f t="shared" si="1"/>
        <v xml:space="preserve">- </v>
      </c>
      <c r="B71" s="206" t="s">
        <v>17</v>
      </c>
      <c r="C71" s="212" t="s">
        <v>120</v>
      </c>
      <c r="D71" s="212" t="s">
        <v>120</v>
      </c>
      <c r="E71" s="88" t="s">
        <v>20</v>
      </c>
      <c r="F71" s="88" t="s">
        <v>20</v>
      </c>
      <c r="G71" s="88" t="s">
        <v>0</v>
      </c>
      <c r="H71" s="88" t="s">
        <v>0</v>
      </c>
      <c r="I71" s="88" t="s">
        <v>121</v>
      </c>
      <c r="J71" s="88" t="s">
        <v>121</v>
      </c>
    </row>
    <row r="72" spans="1:10" ht="21.75" customHeight="1" x14ac:dyDescent="0.2">
      <c r="A72" s="319" t="str">
        <f t="shared" si="1"/>
        <v xml:space="preserve">- </v>
      </c>
      <c r="B72" s="203" t="s">
        <v>134</v>
      </c>
      <c r="C72" s="290" t="s">
        <v>25</v>
      </c>
      <c r="D72" s="290" t="s">
        <v>25</v>
      </c>
      <c r="E72" s="290" t="s">
        <v>25</v>
      </c>
      <c r="F72" s="290" t="s">
        <v>25</v>
      </c>
      <c r="G72" s="290" t="s">
        <v>25</v>
      </c>
      <c r="H72" s="290" t="s">
        <v>25</v>
      </c>
      <c r="I72" s="290" t="s">
        <v>25</v>
      </c>
      <c r="J72" s="290" t="s">
        <v>25</v>
      </c>
    </row>
    <row r="73" spans="1:10" ht="116.25" customHeight="1" x14ac:dyDescent="0.2">
      <c r="A73" s="321" t="str">
        <f t="shared" si="1"/>
        <v xml:space="preserve">6.7. </v>
      </c>
      <c r="B73" s="209" t="s">
        <v>1339</v>
      </c>
      <c r="C73" s="290" t="s">
        <v>156</v>
      </c>
      <c r="D73" s="290" t="s">
        <v>156</v>
      </c>
      <c r="E73" s="290" t="s">
        <v>156</v>
      </c>
      <c r="F73" s="290" t="s">
        <v>156</v>
      </c>
      <c r="G73" s="290" t="s">
        <v>156</v>
      </c>
      <c r="H73" s="290" t="s">
        <v>157</v>
      </c>
      <c r="I73" s="290" t="s">
        <v>156</v>
      </c>
      <c r="J73" s="290" t="s">
        <v>156</v>
      </c>
    </row>
    <row r="74" spans="1:10" ht="39" customHeight="1" x14ac:dyDescent="0.2">
      <c r="A74" s="321" t="str">
        <f t="shared" si="1"/>
        <v xml:space="preserve">6.8. </v>
      </c>
      <c r="B74" s="205" t="s">
        <v>1340</v>
      </c>
      <c r="C74" s="205"/>
      <c r="D74" s="205"/>
      <c r="E74" s="205"/>
      <c r="F74" s="205"/>
      <c r="G74" s="205"/>
      <c r="H74" s="205"/>
      <c r="I74" s="205"/>
      <c r="J74" s="205"/>
    </row>
    <row r="75" spans="1:10" ht="28.5" customHeight="1" x14ac:dyDescent="0.2">
      <c r="A75" s="292" t="str">
        <f t="shared" si="1"/>
        <v xml:space="preserve">- </v>
      </c>
      <c r="B75" s="97" t="s">
        <v>180</v>
      </c>
      <c r="C75" s="1088" t="s">
        <v>181</v>
      </c>
      <c r="D75" s="1088"/>
      <c r="E75" s="1088"/>
      <c r="F75" s="1088"/>
      <c r="G75" s="1088"/>
      <c r="H75" s="1088"/>
      <c r="I75" s="1088"/>
      <c r="J75" s="1088"/>
    </row>
    <row r="76" spans="1:10" ht="29.25" customHeight="1" x14ac:dyDescent="0.2">
      <c r="A76" s="292" t="str">
        <f t="shared" si="1"/>
        <v xml:space="preserve">- </v>
      </c>
      <c r="B76" s="97" t="s">
        <v>182</v>
      </c>
      <c r="C76" s="1088" t="s">
        <v>183</v>
      </c>
      <c r="D76" s="1088"/>
      <c r="E76" s="1088"/>
      <c r="F76" s="1088"/>
      <c r="G76" s="1088"/>
      <c r="H76" s="1088"/>
      <c r="I76" s="1088"/>
      <c r="J76" s="1088"/>
    </row>
    <row r="77" spans="1:10" ht="51" customHeight="1" x14ac:dyDescent="0.2">
      <c r="A77" s="321" t="str">
        <f t="shared" si="1"/>
        <v xml:space="preserve">6.9. </v>
      </c>
      <c r="B77" s="209" t="s">
        <v>1341</v>
      </c>
      <c r="C77" s="290" t="s">
        <v>122</v>
      </c>
      <c r="D77" s="290" t="s">
        <v>122</v>
      </c>
      <c r="E77" s="290" t="s">
        <v>122</v>
      </c>
      <c r="F77" s="290" t="s">
        <v>122</v>
      </c>
      <c r="G77" s="290" t="s">
        <v>122</v>
      </c>
      <c r="H77" s="290" t="s">
        <v>122</v>
      </c>
      <c r="I77" s="290" t="s">
        <v>122</v>
      </c>
      <c r="J77" s="290" t="s">
        <v>122</v>
      </c>
    </row>
    <row r="78" spans="1:10" ht="57" x14ac:dyDescent="0.2">
      <c r="A78" s="321" t="str">
        <f t="shared" si="1"/>
        <v xml:space="preserve">6.10. </v>
      </c>
      <c r="B78" s="205" t="s">
        <v>1342</v>
      </c>
      <c r="C78" s="205" t="s">
        <v>1043</v>
      </c>
      <c r="D78" s="205"/>
      <c r="E78" s="205"/>
      <c r="F78" s="205"/>
      <c r="G78" s="205"/>
      <c r="H78" s="205"/>
      <c r="I78" s="205"/>
      <c r="J78" s="205"/>
    </row>
    <row r="79" spans="1:10" ht="24.75" customHeight="1" x14ac:dyDescent="0.2">
      <c r="A79" s="319" t="str">
        <f t="shared" si="1"/>
        <v xml:space="preserve">- </v>
      </c>
      <c r="B79" s="203" t="s">
        <v>123</v>
      </c>
      <c r="C79" s="290" t="s">
        <v>25</v>
      </c>
      <c r="D79" s="290" t="s">
        <v>25</v>
      </c>
      <c r="E79" s="290" t="s">
        <v>25</v>
      </c>
      <c r="F79" s="290" t="s">
        <v>25</v>
      </c>
      <c r="G79" s="290" t="s">
        <v>25</v>
      </c>
      <c r="H79" s="290" t="s">
        <v>25</v>
      </c>
      <c r="I79" s="290" t="s">
        <v>25</v>
      </c>
      <c r="J79" s="290" t="s">
        <v>25</v>
      </c>
    </row>
    <row r="80" spans="1:10" ht="24.75" customHeight="1" x14ac:dyDescent="0.2">
      <c r="A80" s="319" t="str">
        <f t="shared" si="1"/>
        <v xml:space="preserve">- </v>
      </c>
      <c r="B80" s="203" t="s">
        <v>39</v>
      </c>
      <c r="C80" s="290" t="s">
        <v>25</v>
      </c>
      <c r="D80" s="290" t="s">
        <v>1044</v>
      </c>
      <c r="E80" s="290" t="s">
        <v>25</v>
      </c>
      <c r="F80" s="290" t="s">
        <v>25</v>
      </c>
      <c r="G80" s="290" t="s">
        <v>25</v>
      </c>
      <c r="H80" s="290" t="s">
        <v>25</v>
      </c>
      <c r="I80" s="290" t="s">
        <v>25</v>
      </c>
      <c r="J80" s="290" t="s">
        <v>25</v>
      </c>
    </row>
    <row r="81" spans="1:10" ht="54.75" customHeight="1" x14ac:dyDescent="0.2">
      <c r="A81" s="317" t="str">
        <f t="shared" si="1"/>
        <v xml:space="preserve">6.11. </v>
      </c>
      <c r="B81" s="213" t="s">
        <v>1343</v>
      </c>
      <c r="C81" s="214" t="s">
        <v>59</v>
      </c>
      <c r="D81" s="214" t="s">
        <v>59</v>
      </c>
      <c r="E81" s="214" t="s">
        <v>59</v>
      </c>
      <c r="F81" s="214" t="s">
        <v>59</v>
      </c>
      <c r="G81" s="214" t="s">
        <v>59</v>
      </c>
      <c r="H81" s="214" t="s">
        <v>59</v>
      </c>
      <c r="I81" s="214" t="s">
        <v>59</v>
      </c>
      <c r="J81" s="214" t="s">
        <v>59</v>
      </c>
    </row>
    <row r="82" spans="1:10" s="163" customFormat="1" ht="38.25" customHeight="1" x14ac:dyDescent="0.2">
      <c r="A82" s="317" t="str">
        <f t="shared" si="1"/>
        <v xml:space="preserve">6.12. </v>
      </c>
      <c r="B82" s="199" t="s">
        <v>1344</v>
      </c>
      <c r="C82" s="199"/>
      <c r="D82" s="199"/>
      <c r="E82" s="199"/>
      <c r="F82" s="199"/>
      <c r="G82" s="199"/>
      <c r="H82" s="199"/>
      <c r="I82" s="199"/>
      <c r="J82" s="199"/>
    </row>
    <row r="83" spans="1:10" ht="33.75" customHeight="1" x14ac:dyDescent="0.2">
      <c r="A83" s="320" t="str">
        <f t="shared" si="1"/>
        <v xml:space="preserve">Возмещение </v>
      </c>
      <c r="B83" s="289" t="s">
        <v>187</v>
      </c>
      <c r="C83" s="290" t="s">
        <v>9</v>
      </c>
      <c r="D83" s="290" t="s">
        <v>9</v>
      </c>
      <c r="E83" s="290" t="s">
        <v>9</v>
      </c>
      <c r="F83" s="290" t="s">
        <v>9</v>
      </c>
      <c r="G83" s="290" t="s">
        <v>9</v>
      </c>
      <c r="H83" s="290" t="s">
        <v>9</v>
      </c>
      <c r="I83" s="290" t="s">
        <v>9</v>
      </c>
      <c r="J83" s="290" t="s">
        <v>9</v>
      </c>
    </row>
    <row r="84" spans="1:10" ht="21" customHeight="1" x14ac:dyDescent="0.2">
      <c r="A84" s="317" t="str">
        <f t="shared" si="1"/>
        <v xml:space="preserve">Примечание </v>
      </c>
      <c r="B84" s="199" t="s">
        <v>1345</v>
      </c>
      <c r="C84" s="199"/>
      <c r="D84" s="199"/>
      <c r="E84" s="199"/>
      <c r="F84" s="199"/>
      <c r="G84" s="199"/>
      <c r="H84" s="199"/>
      <c r="I84" s="199"/>
      <c r="J84" s="199"/>
    </row>
    <row r="85" spans="1:10" ht="22.5" customHeight="1" x14ac:dyDescent="0.2">
      <c r="A85" s="84" t="str">
        <f t="shared" si="1"/>
        <v xml:space="preserve"> </v>
      </c>
      <c r="B85" s="1065" t="s">
        <v>124</v>
      </c>
      <c r="C85" s="1065"/>
      <c r="D85" s="1065"/>
      <c r="E85" s="1065"/>
      <c r="F85" s="1065"/>
      <c r="G85" s="1065"/>
      <c r="H85" s="1065"/>
      <c r="I85" s="1065"/>
      <c r="J85" s="1065"/>
    </row>
    <row r="86" spans="1:10" ht="23.25" customHeight="1" x14ac:dyDescent="0.2">
      <c r="A86" s="84" t="str">
        <f t="shared" si="1"/>
        <v xml:space="preserve"> </v>
      </c>
      <c r="B86" s="1065" t="s">
        <v>147</v>
      </c>
      <c r="C86" s="1065"/>
      <c r="D86" s="1065"/>
      <c r="E86" s="1065"/>
      <c r="F86" s="1065"/>
      <c r="G86" s="1065"/>
      <c r="H86" s="1065"/>
      <c r="I86" s="1065"/>
      <c r="J86" s="1065"/>
    </row>
    <row r="87" spans="1:10" ht="49.5" customHeight="1" x14ac:dyDescent="0.2">
      <c r="A87" s="84" t="str">
        <f t="shared" si="1"/>
        <v xml:space="preserve"> </v>
      </c>
      <c r="B87" s="1065" t="s">
        <v>125</v>
      </c>
      <c r="C87" s="1065"/>
      <c r="D87" s="1065"/>
      <c r="E87" s="1065"/>
      <c r="F87" s="1065"/>
      <c r="G87" s="1065"/>
      <c r="H87" s="1065"/>
      <c r="I87" s="1065"/>
      <c r="J87" s="1065"/>
    </row>
    <row r="88" spans="1:10" ht="22.5" customHeight="1" x14ac:dyDescent="0.2">
      <c r="A88" s="84" t="str">
        <f t="shared" si="1"/>
        <v xml:space="preserve">Тарифы </v>
      </c>
      <c r="B88" s="1065" t="s">
        <v>189</v>
      </c>
      <c r="C88" s="1065"/>
      <c r="D88" s="1065"/>
      <c r="E88" s="1065"/>
      <c r="F88" s="1065"/>
      <c r="G88" s="1065"/>
      <c r="H88" s="1065"/>
      <c r="I88" s="1065"/>
      <c r="J88" s="1065"/>
    </row>
    <row r="89" spans="1:10" ht="27" customHeight="1" x14ac:dyDescent="0.2">
      <c r="A89" s="86" t="str">
        <f t="shared" si="1"/>
        <v xml:space="preserve">7. </v>
      </c>
      <c r="B89" s="85" t="s">
        <v>1347</v>
      </c>
      <c r="C89" s="86"/>
      <c r="D89" s="86"/>
      <c r="E89" s="86"/>
      <c r="F89" s="86"/>
      <c r="G89" s="86"/>
      <c r="H89" s="86"/>
      <c r="I89" s="86"/>
      <c r="J89" s="86"/>
    </row>
    <row r="90" spans="1:10" ht="221.25" customHeight="1" x14ac:dyDescent="0.2">
      <c r="A90" s="162" t="str">
        <f t="shared" si="1"/>
        <v xml:space="preserve">Вид </v>
      </c>
      <c r="B90" s="161" t="s">
        <v>93</v>
      </c>
      <c r="C90" s="162" t="s">
        <v>1082</v>
      </c>
      <c r="D90" s="162"/>
      <c r="E90" s="162"/>
      <c r="F90" s="162"/>
      <c r="G90" s="162"/>
      <c r="H90" s="162"/>
      <c r="I90" s="162"/>
      <c r="J90" s="162"/>
    </row>
    <row r="91" spans="1:10" ht="51" customHeight="1" x14ac:dyDescent="0.2">
      <c r="A91" s="125" t="str">
        <f t="shared" si="1"/>
        <v xml:space="preserve">7.1. </v>
      </c>
      <c r="B91" s="124" t="s">
        <v>1348</v>
      </c>
      <c r="C91" s="124"/>
      <c r="D91" s="124"/>
      <c r="E91" s="124"/>
      <c r="F91" s="124"/>
      <c r="G91" s="124"/>
      <c r="H91" s="124"/>
      <c r="I91" s="124"/>
      <c r="J91" s="124"/>
    </row>
    <row r="92" spans="1:10" ht="252" customHeight="1" x14ac:dyDescent="0.2">
      <c r="A92" s="83" t="str">
        <f t="shared" si="1"/>
        <v xml:space="preserve">7.1.1. </v>
      </c>
      <c r="B92" s="139" t="s">
        <v>1349</v>
      </c>
      <c r="C92" s="301" t="s">
        <v>1087</v>
      </c>
      <c r="D92" s="291"/>
      <c r="E92" s="291"/>
      <c r="F92" s="291"/>
      <c r="G92" s="93"/>
      <c r="H92" s="93"/>
      <c r="I92" s="93"/>
      <c r="J92" s="93"/>
    </row>
    <row r="93" spans="1:10" ht="393" customHeight="1" x14ac:dyDescent="0.2">
      <c r="A93" s="1066" t="str">
        <f t="shared" si="1"/>
        <v xml:space="preserve">7.1.2. </v>
      </c>
      <c r="B93" s="1068" t="s">
        <v>1350</v>
      </c>
      <c r="C93" s="282" t="s">
        <v>1083</v>
      </c>
      <c r="D93" s="1070"/>
      <c r="E93" s="1013"/>
      <c r="F93" s="1013"/>
      <c r="G93" s="1013"/>
      <c r="H93" s="1013"/>
      <c r="I93" s="1013"/>
      <c r="J93" s="1013"/>
    </row>
    <row r="94" spans="1:10" ht="195" x14ac:dyDescent="0.2">
      <c r="A94" s="1067" t="e">
        <f t="shared" si="1"/>
        <v>#VALUE!</v>
      </c>
      <c r="B94" s="1069"/>
      <c r="C94" s="281" t="s">
        <v>1084</v>
      </c>
      <c r="D94" s="1071"/>
      <c r="E94" s="1072"/>
      <c r="F94" s="1072"/>
      <c r="G94" s="1072"/>
      <c r="H94" s="1072"/>
      <c r="I94" s="1072"/>
      <c r="J94" s="1072"/>
    </row>
    <row r="95" spans="1:10" ht="102.75" customHeight="1" x14ac:dyDescent="0.2">
      <c r="A95" s="83" t="str">
        <f t="shared" si="1"/>
        <v xml:space="preserve">7.1.3. </v>
      </c>
      <c r="B95" s="139" t="s">
        <v>1351</v>
      </c>
      <c r="C95" s="281" t="s">
        <v>1085</v>
      </c>
      <c r="D95" s="291"/>
      <c r="E95" s="291"/>
      <c r="F95" s="291"/>
      <c r="G95" s="93"/>
      <c r="H95" s="93"/>
      <c r="I95" s="93"/>
      <c r="J95" s="93"/>
    </row>
    <row r="96" spans="1:10" ht="60" x14ac:dyDescent="0.2">
      <c r="A96" s="83" t="str">
        <f t="shared" si="1"/>
        <v xml:space="preserve">7.1.4. </v>
      </c>
      <c r="B96" s="139" t="s">
        <v>1352</v>
      </c>
      <c r="C96" s="83" t="s">
        <v>1008</v>
      </c>
      <c r="D96" s="291"/>
      <c r="E96" s="291"/>
      <c r="F96" s="291"/>
      <c r="G96" s="93"/>
      <c r="H96" s="93"/>
      <c r="I96" s="93"/>
      <c r="J96" s="93"/>
    </row>
    <row r="97" spans="1:10" ht="27" customHeight="1" x14ac:dyDescent="0.2">
      <c r="A97" s="83" t="str">
        <f t="shared" si="1"/>
        <v xml:space="preserve">7.1.5. </v>
      </c>
      <c r="B97" s="139" t="s">
        <v>1353</v>
      </c>
      <c r="C97" s="83">
        <v>0</v>
      </c>
      <c r="D97" s="291"/>
      <c r="E97" s="291"/>
      <c r="F97" s="291"/>
      <c r="G97" s="93"/>
      <c r="H97" s="93"/>
      <c r="I97" s="93"/>
      <c r="J97" s="93"/>
    </row>
    <row r="98" spans="1:10" ht="27" customHeight="1" x14ac:dyDescent="0.2">
      <c r="A98" s="83" t="str">
        <f t="shared" si="1"/>
        <v xml:space="preserve">7.1.6. </v>
      </c>
      <c r="B98" s="139" t="s">
        <v>1354</v>
      </c>
      <c r="C98" s="83" t="s">
        <v>12</v>
      </c>
      <c r="D98" s="291"/>
      <c r="E98" s="291"/>
      <c r="F98" s="291"/>
      <c r="G98" s="93"/>
      <c r="H98" s="93"/>
      <c r="I98" s="93"/>
      <c r="J98" s="93"/>
    </row>
    <row r="99" spans="1:10" ht="27" customHeight="1" x14ac:dyDescent="0.2">
      <c r="A99" s="125" t="str">
        <f t="shared" si="1"/>
        <v xml:space="preserve">7.2. </v>
      </c>
      <c r="B99" s="124" t="s">
        <v>1355</v>
      </c>
      <c r="C99" s="124"/>
      <c r="D99" s="124"/>
      <c r="E99" s="124"/>
      <c r="F99" s="124"/>
      <c r="G99" s="124"/>
      <c r="H99" s="124"/>
      <c r="I99" s="124"/>
      <c r="J99" s="124"/>
    </row>
    <row r="100" spans="1:10" ht="27" customHeight="1" x14ac:dyDescent="0.2">
      <c r="A100" s="326" t="str">
        <f t="shared" si="1"/>
        <v xml:space="preserve">7.2.1. </v>
      </c>
      <c r="B100" s="234" t="s">
        <v>1356</v>
      </c>
      <c r="C100" s="234"/>
      <c r="D100" s="294"/>
      <c r="E100" s="294"/>
      <c r="F100" s="294"/>
      <c r="G100" s="235"/>
      <c r="H100" s="235"/>
      <c r="I100" s="235"/>
      <c r="J100" s="235"/>
    </row>
    <row r="101" spans="1:10" ht="27" customHeight="1" x14ac:dyDescent="0.2">
      <c r="A101" s="291" t="str">
        <f t="shared" si="1"/>
        <v xml:space="preserve">7.2.1.1. </v>
      </c>
      <c r="B101" s="93" t="s">
        <v>1357</v>
      </c>
      <c r="C101" s="291" t="s">
        <v>416</v>
      </c>
      <c r="D101" s="291"/>
      <c r="E101" s="291"/>
      <c r="F101" s="291"/>
      <c r="G101" s="93"/>
      <c r="H101" s="93"/>
      <c r="I101" s="93"/>
      <c r="J101" s="93"/>
    </row>
    <row r="102" spans="1:10" ht="27" customHeight="1" x14ac:dyDescent="0.2">
      <c r="A102" s="291" t="str">
        <f t="shared" si="1"/>
        <v xml:space="preserve">7.2.1.2. </v>
      </c>
      <c r="B102" s="93" t="s">
        <v>1358</v>
      </c>
      <c r="C102" s="291" t="s">
        <v>416</v>
      </c>
      <c r="D102" s="291"/>
      <c r="E102" s="291"/>
      <c r="F102" s="291"/>
      <c r="G102" s="93"/>
      <c r="H102" s="93"/>
      <c r="I102" s="93"/>
      <c r="J102" s="93"/>
    </row>
    <row r="103" spans="1:10" ht="27" customHeight="1" x14ac:dyDescent="0.2">
      <c r="A103" s="291" t="str">
        <f t="shared" si="1"/>
        <v xml:space="preserve">7.2.1.3. </v>
      </c>
      <c r="B103" s="93" t="s">
        <v>1359</v>
      </c>
      <c r="C103" s="291" t="s">
        <v>416</v>
      </c>
      <c r="D103" s="291"/>
      <c r="E103" s="291"/>
      <c r="F103" s="291"/>
      <c r="G103" s="93"/>
      <c r="H103" s="93"/>
      <c r="I103" s="93"/>
      <c r="J103" s="93"/>
    </row>
    <row r="104" spans="1:10" ht="27" customHeight="1" x14ac:dyDescent="0.2">
      <c r="A104" s="326" t="str">
        <f t="shared" si="1"/>
        <v xml:space="preserve">7.2.2. </v>
      </c>
      <c r="B104" s="234" t="s">
        <v>1360</v>
      </c>
      <c r="C104" s="234"/>
      <c r="D104" s="294"/>
      <c r="E104" s="294"/>
      <c r="F104" s="294"/>
      <c r="G104" s="235"/>
      <c r="H104" s="235"/>
      <c r="I104" s="235"/>
      <c r="J104" s="235"/>
    </row>
    <row r="105" spans="1:10" ht="27" customHeight="1" x14ac:dyDescent="0.2">
      <c r="A105" s="291" t="str">
        <f t="shared" si="1"/>
        <v xml:space="preserve">7.2.2.1. </v>
      </c>
      <c r="B105" s="93" t="s">
        <v>1361</v>
      </c>
      <c r="C105" s="291" t="s">
        <v>59</v>
      </c>
      <c r="D105" s="291"/>
      <c r="E105" s="291"/>
      <c r="F105" s="291"/>
      <c r="G105" s="93"/>
      <c r="H105" s="93"/>
      <c r="I105" s="93"/>
      <c r="J105" s="93"/>
    </row>
    <row r="106" spans="1:10" ht="186" customHeight="1" x14ac:dyDescent="0.2">
      <c r="A106" s="291" t="str">
        <f t="shared" si="1"/>
        <v xml:space="preserve">7.2.2.2. </v>
      </c>
      <c r="B106" s="93" t="s">
        <v>1362</v>
      </c>
      <c r="C106" s="228" t="s">
        <v>1009</v>
      </c>
      <c r="D106" s="291"/>
      <c r="E106" s="291"/>
      <c r="F106" s="291"/>
      <c r="G106" s="93"/>
      <c r="H106" s="93"/>
      <c r="I106" s="93"/>
      <c r="J106" s="93"/>
    </row>
    <row r="107" spans="1:10" ht="27" customHeight="1" x14ac:dyDescent="0.2">
      <c r="A107" s="291" t="str">
        <f t="shared" si="1"/>
        <v xml:space="preserve">7.2.2.3. </v>
      </c>
      <c r="B107" s="93" t="s">
        <v>1363</v>
      </c>
      <c r="C107" s="291" t="s">
        <v>59</v>
      </c>
      <c r="D107" s="291"/>
      <c r="E107" s="291"/>
      <c r="F107" s="291"/>
      <c r="G107" s="93"/>
      <c r="H107" s="93"/>
      <c r="I107" s="93"/>
      <c r="J107" s="93"/>
    </row>
    <row r="108" spans="1:10" ht="27" customHeight="1" x14ac:dyDescent="0.2">
      <c r="A108" s="326" t="str">
        <f t="shared" si="1"/>
        <v xml:space="preserve">7.2.3. </v>
      </c>
      <c r="B108" s="234" t="s">
        <v>1364</v>
      </c>
      <c r="C108" s="234"/>
      <c r="D108" s="294"/>
      <c r="E108" s="294"/>
      <c r="F108" s="294"/>
      <c r="G108" s="235"/>
      <c r="H108" s="235"/>
      <c r="I108" s="235"/>
      <c r="J108" s="235"/>
    </row>
    <row r="109" spans="1:10" ht="27" customHeight="1" x14ac:dyDescent="0.2">
      <c r="A109" s="291" t="str">
        <f t="shared" si="1"/>
        <v xml:space="preserve">7.2.3.1. </v>
      </c>
      <c r="B109" s="93" t="s">
        <v>1365</v>
      </c>
      <c r="C109" s="291" t="s">
        <v>2</v>
      </c>
      <c r="D109" s="291"/>
      <c r="E109" s="291"/>
      <c r="F109" s="291"/>
      <c r="G109" s="93"/>
      <c r="H109" s="93"/>
      <c r="I109" s="93"/>
      <c r="J109" s="93"/>
    </row>
    <row r="110" spans="1:10" ht="30" x14ac:dyDescent="0.2">
      <c r="A110" s="291" t="str">
        <f t="shared" si="1"/>
        <v xml:space="preserve">7.2.3.2. </v>
      </c>
      <c r="B110" s="93" t="s">
        <v>1366</v>
      </c>
      <c r="C110" s="291" t="s">
        <v>1010</v>
      </c>
      <c r="D110" s="291"/>
      <c r="E110" s="291"/>
      <c r="F110" s="291"/>
      <c r="G110" s="93"/>
      <c r="H110" s="93"/>
      <c r="I110" s="93"/>
      <c r="J110" s="93"/>
    </row>
    <row r="111" spans="1:10" ht="30" x14ac:dyDescent="0.2">
      <c r="A111" s="291" t="str">
        <f t="shared" si="1"/>
        <v xml:space="preserve">7.2.3.3. </v>
      </c>
      <c r="B111" s="93" t="s">
        <v>1367</v>
      </c>
      <c r="C111" s="291" t="s">
        <v>1010</v>
      </c>
      <c r="D111" s="291"/>
      <c r="E111" s="291"/>
      <c r="F111" s="291"/>
      <c r="G111" s="93"/>
      <c r="H111" s="93"/>
      <c r="I111" s="93"/>
      <c r="J111" s="93"/>
    </row>
    <row r="112" spans="1:10" ht="27" customHeight="1" x14ac:dyDescent="0.2">
      <c r="A112" s="326" t="str">
        <f t="shared" si="1"/>
        <v xml:space="preserve">7.2.4. </v>
      </c>
      <c r="B112" s="234" t="s">
        <v>1368</v>
      </c>
      <c r="C112" s="234"/>
      <c r="D112" s="294"/>
      <c r="E112" s="294"/>
      <c r="F112" s="294"/>
      <c r="G112" s="235"/>
      <c r="H112" s="235"/>
      <c r="I112" s="235"/>
      <c r="J112" s="235"/>
    </row>
    <row r="113" spans="1:10" ht="30" x14ac:dyDescent="0.2">
      <c r="A113" s="291" t="str">
        <f t="shared" si="1"/>
        <v xml:space="preserve">на </v>
      </c>
      <c r="B113" s="93" t="s">
        <v>644</v>
      </c>
      <c r="C113" s="228" t="s">
        <v>974</v>
      </c>
      <c r="D113" s="291"/>
      <c r="E113" s="291"/>
      <c r="F113" s="291"/>
      <c r="G113" s="93"/>
      <c r="H113" s="93"/>
      <c r="I113" s="93"/>
      <c r="J113" s="93"/>
    </row>
    <row r="114" spans="1:10" ht="27" customHeight="1" x14ac:dyDescent="0.2">
      <c r="A114" s="125" t="str">
        <f t="shared" si="1"/>
        <v xml:space="preserve">7.3. </v>
      </c>
      <c r="B114" s="124" t="s">
        <v>1369</v>
      </c>
      <c r="C114" s="124"/>
      <c r="D114" s="124"/>
      <c r="E114" s="124"/>
      <c r="F114" s="124"/>
      <c r="G114" s="124"/>
      <c r="H114" s="124"/>
      <c r="I114" s="124"/>
      <c r="J114" s="124"/>
    </row>
    <row r="115" spans="1:10" ht="27" customHeight="1" x14ac:dyDescent="0.2">
      <c r="A115" s="326" t="str">
        <f t="shared" si="1"/>
        <v xml:space="preserve">7.3.1. </v>
      </c>
      <c r="B115" s="234" t="s">
        <v>1370</v>
      </c>
      <c r="C115" s="234"/>
      <c r="D115" s="294"/>
      <c r="E115" s="294"/>
      <c r="F115" s="294"/>
      <c r="G115" s="235"/>
      <c r="H115" s="235"/>
      <c r="I115" s="235"/>
      <c r="J115" s="235"/>
    </row>
    <row r="116" spans="1:10" ht="169.5" customHeight="1" x14ac:dyDescent="0.2">
      <c r="A116" s="231" t="str">
        <f t="shared" si="1"/>
        <v xml:space="preserve">7.3.1.1. </v>
      </c>
      <c r="B116" s="229" t="s">
        <v>1371</v>
      </c>
      <c r="C116" s="228" t="s">
        <v>1011</v>
      </c>
      <c r="D116" s="291"/>
      <c r="E116" s="291"/>
      <c r="F116" s="291"/>
      <c r="G116" s="93"/>
      <c r="H116" s="93"/>
      <c r="I116" s="93"/>
      <c r="J116" s="93"/>
    </row>
    <row r="117" spans="1:10" ht="171.75" customHeight="1" x14ac:dyDescent="0.2">
      <c r="A117" s="291" t="str">
        <f t="shared" si="1"/>
        <v xml:space="preserve">7.3.1.2. </v>
      </c>
      <c r="B117" s="93" t="s">
        <v>1372</v>
      </c>
      <c r="C117" s="228" t="s">
        <v>1012</v>
      </c>
      <c r="D117" s="291"/>
      <c r="E117" s="291"/>
      <c r="F117" s="291"/>
      <c r="G117" s="93"/>
      <c r="H117" s="93"/>
      <c r="I117" s="93"/>
      <c r="J117" s="93"/>
    </row>
    <row r="118" spans="1:10" ht="169.5" customHeight="1" x14ac:dyDescent="0.2">
      <c r="A118" s="291" t="str">
        <f t="shared" si="1"/>
        <v xml:space="preserve">7.3.1.3. </v>
      </c>
      <c r="B118" s="93" t="s">
        <v>1373</v>
      </c>
      <c r="C118" s="228" t="s">
        <v>1086</v>
      </c>
      <c r="D118" s="291"/>
      <c r="E118" s="291"/>
      <c r="F118" s="291"/>
      <c r="G118" s="93"/>
      <c r="H118" s="93"/>
      <c r="I118" s="93"/>
      <c r="J118" s="93"/>
    </row>
    <row r="119" spans="1:10" ht="27" customHeight="1" x14ac:dyDescent="0.2">
      <c r="A119" s="326" t="str">
        <f t="shared" si="1"/>
        <v xml:space="preserve">7.3.2. </v>
      </c>
      <c r="B119" s="234" t="s">
        <v>1374</v>
      </c>
      <c r="C119" s="234"/>
      <c r="D119" s="294"/>
      <c r="E119" s="294"/>
      <c r="F119" s="294"/>
      <c r="G119" s="235"/>
      <c r="H119" s="235"/>
      <c r="I119" s="235"/>
      <c r="J119" s="235"/>
    </row>
    <row r="120" spans="1:10" ht="120" x14ac:dyDescent="0.2">
      <c r="A120" s="231" t="str">
        <f t="shared" si="1"/>
        <v xml:space="preserve">7.3.2.1. </v>
      </c>
      <c r="B120" s="229" t="s">
        <v>1375</v>
      </c>
      <c r="C120" s="228" t="s">
        <v>1013</v>
      </c>
      <c r="D120" s="291"/>
      <c r="E120" s="291"/>
      <c r="F120" s="291"/>
      <c r="G120" s="93"/>
      <c r="H120" s="93"/>
      <c r="I120" s="93"/>
      <c r="J120" s="93"/>
    </row>
    <row r="121" spans="1:10" ht="165" x14ac:dyDescent="0.2">
      <c r="A121" s="291" t="str">
        <f t="shared" si="1"/>
        <v xml:space="preserve">7.3.2.2. </v>
      </c>
      <c r="B121" s="93" t="s">
        <v>1376</v>
      </c>
      <c r="C121" s="228" t="s">
        <v>1014</v>
      </c>
      <c r="D121" s="291"/>
      <c r="E121" s="291"/>
      <c r="F121" s="291"/>
      <c r="G121" s="93"/>
      <c r="H121" s="93"/>
      <c r="I121" s="93"/>
      <c r="J121" s="93"/>
    </row>
    <row r="122" spans="1:10" ht="30" x14ac:dyDescent="0.2">
      <c r="A122" s="291" t="str">
        <f t="shared" si="1"/>
        <v xml:space="preserve">7.3.2.3. </v>
      </c>
      <c r="B122" s="93" t="s">
        <v>1377</v>
      </c>
      <c r="C122" s="291" t="s">
        <v>132</v>
      </c>
      <c r="D122" s="291"/>
      <c r="E122" s="291"/>
      <c r="F122" s="291"/>
      <c r="G122" s="93"/>
      <c r="H122" s="93"/>
      <c r="I122" s="93"/>
      <c r="J122" s="93"/>
    </row>
    <row r="123" spans="1:10" ht="27" customHeight="1" x14ac:dyDescent="0.2">
      <c r="A123" s="326" t="str">
        <f t="shared" si="1"/>
        <v xml:space="preserve">7.3.3. </v>
      </c>
      <c r="B123" s="234" t="s">
        <v>1378</v>
      </c>
      <c r="C123" s="234"/>
      <c r="D123" s="294"/>
      <c r="E123" s="294"/>
      <c r="F123" s="294"/>
      <c r="G123" s="235"/>
      <c r="H123" s="235"/>
      <c r="I123" s="235"/>
      <c r="J123" s="235"/>
    </row>
    <row r="124" spans="1:10" ht="27" customHeight="1" x14ac:dyDescent="0.2">
      <c r="A124" s="231" t="str">
        <f t="shared" si="1"/>
        <v xml:space="preserve">7.3.3.1. </v>
      </c>
      <c r="B124" s="229" t="s">
        <v>1379</v>
      </c>
      <c r="C124" s="291" t="s">
        <v>59</v>
      </c>
      <c r="D124" s="291"/>
      <c r="E124" s="291"/>
      <c r="F124" s="291"/>
      <c r="G124" s="93"/>
      <c r="H124" s="93"/>
      <c r="I124" s="93"/>
      <c r="J124" s="93"/>
    </row>
    <row r="125" spans="1:10" ht="30" x14ac:dyDescent="0.2">
      <c r="A125" s="231" t="str">
        <f t="shared" si="1"/>
        <v xml:space="preserve">7.3.3.2. </v>
      </c>
      <c r="B125" s="229" t="s">
        <v>1380</v>
      </c>
      <c r="C125" s="291" t="s">
        <v>972</v>
      </c>
      <c r="D125" s="291"/>
      <c r="E125" s="291"/>
      <c r="F125" s="291"/>
      <c r="G125" s="93"/>
      <c r="H125" s="93"/>
      <c r="I125" s="93"/>
      <c r="J125" s="93"/>
    </row>
    <row r="126" spans="1:10" ht="27" customHeight="1" x14ac:dyDescent="0.2">
      <c r="A126" s="125" t="str">
        <f t="shared" si="1"/>
        <v xml:space="preserve">7.4. </v>
      </c>
      <c r="B126" s="124" t="s">
        <v>1381</v>
      </c>
      <c r="C126" s="124"/>
      <c r="D126" s="124"/>
      <c r="E126" s="124"/>
      <c r="F126" s="124"/>
      <c r="G126" s="124"/>
      <c r="H126" s="124"/>
      <c r="I126" s="124"/>
      <c r="J126" s="124"/>
    </row>
    <row r="127" spans="1:10" ht="27" customHeight="1" x14ac:dyDescent="0.2">
      <c r="A127" s="327" t="str">
        <f t="shared" si="1"/>
        <v xml:space="preserve">7.4.1. </v>
      </c>
      <c r="B127" s="140" t="s">
        <v>1382</v>
      </c>
      <c r="C127" s="230"/>
      <c r="D127" s="291"/>
      <c r="E127" s="291"/>
      <c r="F127" s="291"/>
      <c r="G127" s="93"/>
      <c r="H127" s="93"/>
      <c r="I127" s="93"/>
      <c r="J127" s="93"/>
    </row>
    <row r="128" spans="1:10" ht="27" customHeight="1" x14ac:dyDescent="0.2">
      <c r="A128" s="291" t="str">
        <f t="shared" si="1"/>
        <v xml:space="preserve">7.4.1.1. </v>
      </c>
      <c r="B128" s="93" t="s">
        <v>1383</v>
      </c>
      <c r="C128" s="291" t="s">
        <v>165</v>
      </c>
      <c r="D128" s="291"/>
      <c r="E128" s="291"/>
      <c r="F128" s="291"/>
      <c r="G128" s="93"/>
      <c r="H128" s="93"/>
      <c r="I128" s="93"/>
      <c r="J128" s="93"/>
    </row>
    <row r="129" spans="1:10" ht="27" customHeight="1" x14ac:dyDescent="0.2">
      <c r="A129" s="291" t="str">
        <f t="shared" si="1"/>
        <v xml:space="preserve">7.4.1.2. </v>
      </c>
      <c r="B129" s="93" t="s">
        <v>1384</v>
      </c>
      <c r="C129" s="231" t="s">
        <v>164</v>
      </c>
      <c r="D129" s="291"/>
      <c r="E129" s="291"/>
      <c r="F129" s="291"/>
      <c r="G129" s="93"/>
      <c r="H129" s="93"/>
      <c r="I129" s="93"/>
      <c r="J129" s="93"/>
    </row>
    <row r="130" spans="1:10" ht="27" customHeight="1" x14ac:dyDescent="0.2">
      <c r="A130" s="327" t="str">
        <f t="shared" si="1"/>
        <v xml:space="preserve">7.4.2. </v>
      </c>
      <c r="B130" s="140" t="s">
        <v>1385</v>
      </c>
      <c r="C130" s="230"/>
      <c r="D130" s="291"/>
      <c r="E130" s="291"/>
      <c r="F130" s="291"/>
      <c r="G130" s="93"/>
      <c r="H130" s="93"/>
      <c r="I130" s="93"/>
      <c r="J130" s="93"/>
    </row>
    <row r="131" spans="1:10" ht="27" customHeight="1" x14ac:dyDescent="0.2">
      <c r="A131" s="291" t="str">
        <f t="shared" si="1"/>
        <v xml:space="preserve">7.4.2.1. </v>
      </c>
      <c r="B131" s="93" t="s">
        <v>1386</v>
      </c>
      <c r="C131" s="291" t="s">
        <v>165</v>
      </c>
      <c r="D131" s="291"/>
      <c r="E131" s="291"/>
      <c r="F131" s="291"/>
      <c r="G131" s="93"/>
      <c r="H131" s="93"/>
      <c r="I131" s="93"/>
      <c r="J131" s="93"/>
    </row>
    <row r="132" spans="1:10" ht="27" customHeight="1" x14ac:dyDescent="0.2">
      <c r="A132" s="291" t="str">
        <f t="shared" si="1"/>
        <v xml:space="preserve">7.4.2.2. </v>
      </c>
      <c r="B132" s="93" t="s">
        <v>1387</v>
      </c>
      <c r="C132" s="291" t="s">
        <v>164</v>
      </c>
      <c r="D132" s="291"/>
      <c r="E132" s="291"/>
      <c r="F132" s="291"/>
      <c r="G132" s="93"/>
      <c r="H132" s="93"/>
      <c r="I132" s="93"/>
      <c r="J132" s="93"/>
    </row>
    <row r="133" spans="1:10" ht="27" customHeight="1" x14ac:dyDescent="0.2">
      <c r="A133" s="125" t="str">
        <f t="shared" si="1"/>
        <v xml:space="preserve">7.5. </v>
      </c>
      <c r="B133" s="124" t="s">
        <v>1388</v>
      </c>
      <c r="C133" s="124"/>
      <c r="D133" s="124"/>
      <c r="E133" s="124"/>
      <c r="F133" s="124"/>
      <c r="G133" s="124"/>
      <c r="H133" s="124"/>
      <c r="I133" s="124"/>
      <c r="J133" s="124"/>
    </row>
    <row r="134" spans="1:10" ht="27" customHeight="1" x14ac:dyDescent="0.2">
      <c r="A134" s="326" t="str">
        <f t="shared" ref="A134:A197" si="2">LEFT(B134,SEARCH(" ",B134,1))</f>
        <v xml:space="preserve">7.5.1. </v>
      </c>
      <c r="B134" s="234" t="s">
        <v>1389</v>
      </c>
      <c r="C134" s="234"/>
      <c r="D134" s="294"/>
      <c r="E134" s="294"/>
      <c r="F134" s="294"/>
      <c r="G134" s="235"/>
      <c r="H134" s="235"/>
      <c r="I134" s="235"/>
      <c r="J134" s="235"/>
    </row>
    <row r="135" spans="1:10" ht="27" customHeight="1" x14ac:dyDescent="0.2">
      <c r="A135" s="231" t="str">
        <f t="shared" si="2"/>
        <v xml:space="preserve">7.5.1.1. </v>
      </c>
      <c r="B135" s="229" t="s">
        <v>1390</v>
      </c>
      <c r="C135" s="291" t="s">
        <v>7</v>
      </c>
      <c r="D135" s="291"/>
      <c r="E135" s="291"/>
      <c r="F135" s="291"/>
      <c r="G135" s="93"/>
      <c r="H135" s="93"/>
      <c r="I135" s="93"/>
      <c r="J135" s="93"/>
    </row>
    <row r="136" spans="1:10" ht="27" customHeight="1" x14ac:dyDescent="0.2">
      <c r="A136" s="291" t="str">
        <f t="shared" si="2"/>
        <v xml:space="preserve">7.5.1.2. </v>
      </c>
      <c r="B136" s="93" t="s">
        <v>1391</v>
      </c>
      <c r="C136" s="291" t="s">
        <v>42</v>
      </c>
      <c r="D136" s="291"/>
      <c r="E136" s="291"/>
      <c r="F136" s="291"/>
      <c r="G136" s="93"/>
      <c r="H136" s="93"/>
      <c r="I136" s="93"/>
      <c r="J136" s="93"/>
    </row>
    <row r="137" spans="1:10" ht="27" customHeight="1" x14ac:dyDescent="0.2">
      <c r="A137" s="291" t="str">
        <f t="shared" si="2"/>
        <v xml:space="preserve">7.5.1.3. </v>
      </c>
      <c r="B137" s="93" t="s">
        <v>1392</v>
      </c>
      <c r="C137" s="291" t="s">
        <v>42</v>
      </c>
      <c r="D137" s="291"/>
      <c r="E137" s="291"/>
      <c r="F137" s="291"/>
      <c r="G137" s="93"/>
      <c r="H137" s="93"/>
      <c r="I137" s="93"/>
      <c r="J137" s="93"/>
    </row>
    <row r="138" spans="1:10" ht="27" customHeight="1" x14ac:dyDescent="0.2">
      <c r="A138" s="326" t="str">
        <f t="shared" si="2"/>
        <v xml:space="preserve">7.5.2. </v>
      </c>
      <c r="B138" s="234" t="s">
        <v>1393</v>
      </c>
      <c r="C138" s="234"/>
      <c r="D138" s="294"/>
      <c r="E138" s="294"/>
      <c r="F138" s="294"/>
      <c r="G138" s="235"/>
      <c r="H138" s="235"/>
      <c r="I138" s="235"/>
      <c r="J138" s="235"/>
    </row>
    <row r="139" spans="1:10" ht="27" customHeight="1" x14ac:dyDescent="0.2">
      <c r="A139" s="291" t="str">
        <f t="shared" si="2"/>
        <v xml:space="preserve">7.5.2.1. </v>
      </c>
      <c r="B139" s="93" t="s">
        <v>1394</v>
      </c>
      <c r="C139" s="291" t="s">
        <v>2</v>
      </c>
      <c r="D139" s="291"/>
      <c r="E139" s="291"/>
      <c r="F139" s="291"/>
      <c r="G139" s="93"/>
      <c r="H139" s="93"/>
      <c r="I139" s="93"/>
      <c r="J139" s="93"/>
    </row>
    <row r="140" spans="1:10" ht="27" customHeight="1" x14ac:dyDescent="0.2">
      <c r="A140" s="291" t="str">
        <f t="shared" si="2"/>
        <v xml:space="preserve">7.5.2.2. </v>
      </c>
      <c r="B140" s="93" t="s">
        <v>1395</v>
      </c>
      <c r="C140" s="291" t="s">
        <v>36</v>
      </c>
      <c r="D140" s="291"/>
      <c r="E140" s="291"/>
      <c r="F140" s="291"/>
      <c r="G140" s="93"/>
      <c r="H140" s="93"/>
      <c r="I140" s="93"/>
      <c r="J140" s="93"/>
    </row>
    <row r="141" spans="1:10" ht="30" x14ac:dyDescent="0.2">
      <c r="A141" s="291" t="str">
        <f t="shared" si="2"/>
        <v xml:space="preserve">7.5.2.3. </v>
      </c>
      <c r="B141" s="93" t="s">
        <v>1396</v>
      </c>
      <c r="C141" s="291" t="s">
        <v>1</v>
      </c>
      <c r="D141" s="291"/>
      <c r="E141" s="291"/>
      <c r="F141" s="291"/>
      <c r="G141" s="93"/>
      <c r="H141" s="93"/>
      <c r="I141" s="93"/>
      <c r="J141" s="93"/>
    </row>
    <row r="142" spans="1:10" ht="28.5" x14ac:dyDescent="0.2">
      <c r="A142" s="326" t="str">
        <f t="shared" si="2"/>
        <v xml:space="preserve">7.5.3. </v>
      </c>
      <c r="B142" s="234" t="s">
        <v>1397</v>
      </c>
      <c r="C142" s="234"/>
      <c r="D142" s="294"/>
      <c r="E142" s="294"/>
      <c r="F142" s="294"/>
      <c r="G142" s="235"/>
      <c r="H142" s="235"/>
      <c r="I142" s="235"/>
      <c r="J142" s="235"/>
    </row>
    <row r="143" spans="1:10" ht="27" customHeight="1" x14ac:dyDescent="0.2">
      <c r="A143" s="291" t="str">
        <f t="shared" si="2"/>
        <v xml:space="preserve">7.5.3.1. </v>
      </c>
      <c r="B143" s="93" t="s">
        <v>1398</v>
      </c>
      <c r="C143" s="291" t="s">
        <v>36</v>
      </c>
      <c r="D143" s="291"/>
      <c r="E143" s="291"/>
      <c r="F143" s="291"/>
      <c r="G143" s="93"/>
      <c r="H143" s="93"/>
      <c r="I143" s="93"/>
      <c r="J143" s="93"/>
    </row>
    <row r="144" spans="1:10" ht="27" customHeight="1" x14ac:dyDescent="0.2">
      <c r="A144" s="125" t="str">
        <f t="shared" si="2"/>
        <v xml:space="preserve">7.6. </v>
      </c>
      <c r="B144" s="124" t="s">
        <v>1399</v>
      </c>
      <c r="C144" s="124"/>
      <c r="D144" s="124"/>
      <c r="E144" s="124"/>
      <c r="F144" s="124"/>
      <c r="G144" s="124"/>
      <c r="H144" s="124"/>
      <c r="I144" s="124"/>
      <c r="J144" s="124"/>
    </row>
    <row r="145" spans="1:10" ht="30" x14ac:dyDescent="0.2">
      <c r="A145" s="291" t="str">
        <f t="shared" si="2"/>
        <v xml:space="preserve">7.6.1. </v>
      </c>
      <c r="B145" s="93" t="s">
        <v>1400</v>
      </c>
      <c r="C145" s="291" t="s">
        <v>41</v>
      </c>
      <c r="D145" s="291"/>
      <c r="E145" s="291"/>
      <c r="F145" s="291"/>
      <c r="G145" s="93"/>
      <c r="H145" s="93"/>
      <c r="I145" s="93"/>
      <c r="J145" s="93"/>
    </row>
    <row r="146" spans="1:10" ht="27" customHeight="1" x14ac:dyDescent="0.2">
      <c r="A146" s="291" t="str">
        <f t="shared" si="2"/>
        <v xml:space="preserve">7.6.2. </v>
      </c>
      <c r="B146" s="93" t="s">
        <v>1401</v>
      </c>
      <c r="C146" s="291" t="s">
        <v>6</v>
      </c>
      <c r="D146" s="291"/>
      <c r="E146" s="291"/>
      <c r="F146" s="291"/>
      <c r="G146" s="93"/>
      <c r="H146" s="93"/>
      <c r="I146" s="93"/>
      <c r="J146" s="93"/>
    </row>
    <row r="147" spans="1:10" ht="27" customHeight="1" x14ac:dyDescent="0.2">
      <c r="A147" s="291" t="str">
        <f t="shared" si="2"/>
        <v xml:space="preserve">7.6.3. </v>
      </c>
      <c r="B147" s="93" t="s">
        <v>1402</v>
      </c>
      <c r="C147" s="291" t="s">
        <v>2</v>
      </c>
      <c r="D147" s="291"/>
      <c r="E147" s="291"/>
      <c r="F147" s="291"/>
      <c r="G147" s="93"/>
      <c r="H147" s="93"/>
      <c r="I147" s="93"/>
      <c r="J147" s="93"/>
    </row>
    <row r="148" spans="1:10" ht="27" customHeight="1" x14ac:dyDescent="0.2">
      <c r="A148" s="291" t="str">
        <f t="shared" si="2"/>
        <v xml:space="preserve">7.6.4. </v>
      </c>
      <c r="B148" s="93" t="s">
        <v>1403</v>
      </c>
      <c r="C148" s="291" t="s">
        <v>41</v>
      </c>
      <c r="D148" s="291"/>
      <c r="E148" s="291"/>
      <c r="F148" s="291"/>
      <c r="G148" s="93"/>
      <c r="H148" s="93"/>
      <c r="I148" s="93"/>
      <c r="J148" s="93"/>
    </row>
    <row r="149" spans="1:10" ht="28.5" x14ac:dyDescent="0.2">
      <c r="A149" s="125" t="str">
        <f t="shared" si="2"/>
        <v xml:space="preserve">7.7. </v>
      </c>
      <c r="B149" s="124" t="s">
        <v>1404</v>
      </c>
      <c r="C149" s="124"/>
      <c r="D149" s="124"/>
      <c r="E149" s="124"/>
      <c r="F149" s="124"/>
      <c r="G149" s="124"/>
      <c r="H149" s="124"/>
      <c r="I149" s="124"/>
      <c r="J149" s="124"/>
    </row>
    <row r="150" spans="1:10" ht="45" x14ac:dyDescent="0.2">
      <c r="A150" s="18" t="str">
        <f t="shared" si="2"/>
        <v xml:space="preserve">7.7.1. </v>
      </c>
      <c r="B150" s="232" t="s">
        <v>1405</v>
      </c>
      <c r="C150" s="18" t="s">
        <v>59</v>
      </c>
      <c r="D150" s="291"/>
      <c r="E150" s="291"/>
      <c r="F150" s="291"/>
      <c r="G150" s="93"/>
      <c r="H150" s="93"/>
      <c r="I150" s="93"/>
      <c r="J150" s="93"/>
    </row>
    <row r="151" spans="1:10" ht="42.75" x14ac:dyDescent="0.2">
      <c r="A151" s="125" t="str">
        <f t="shared" si="2"/>
        <v xml:space="preserve">7.8. </v>
      </c>
      <c r="B151" s="124" t="s">
        <v>1406</v>
      </c>
      <c r="C151" s="124"/>
      <c r="D151" s="124"/>
      <c r="E151" s="124"/>
      <c r="F151" s="124"/>
      <c r="G151" s="124"/>
      <c r="H151" s="124"/>
      <c r="I151" s="124"/>
      <c r="J151" s="124"/>
    </row>
    <row r="152" spans="1:10" ht="30" x14ac:dyDescent="0.2">
      <c r="A152" s="18" t="str">
        <f t="shared" si="2"/>
        <v xml:space="preserve">7.8.1. </v>
      </c>
      <c r="B152" s="232" t="s">
        <v>1407</v>
      </c>
      <c r="C152" s="18" t="s">
        <v>13</v>
      </c>
      <c r="D152" s="291"/>
      <c r="E152" s="291"/>
      <c r="F152" s="291"/>
      <c r="G152" s="93"/>
      <c r="H152" s="93"/>
      <c r="I152" s="93"/>
      <c r="J152" s="93"/>
    </row>
    <row r="153" spans="1:10" ht="27" customHeight="1" x14ac:dyDescent="0.2">
      <c r="A153" s="328" t="str">
        <f t="shared" si="2"/>
        <v xml:space="preserve">Примечание </v>
      </c>
      <c r="B153" s="233" t="s">
        <v>973</v>
      </c>
      <c r="C153" s="124"/>
      <c r="D153" s="124"/>
      <c r="E153" s="124"/>
      <c r="F153" s="124"/>
      <c r="G153" s="124"/>
      <c r="H153" s="124"/>
      <c r="I153" s="124"/>
      <c r="J153" s="124"/>
    </row>
    <row r="154" spans="1:10" ht="21.75" customHeight="1" x14ac:dyDescent="0.2">
      <c r="A154" s="84" t="str">
        <f t="shared" si="2"/>
        <v xml:space="preserve">* </v>
      </c>
      <c r="B154" s="166" t="s">
        <v>1089</v>
      </c>
      <c r="C154" s="1061"/>
      <c r="D154" s="286"/>
      <c r="E154" s="286"/>
      <c r="F154" s="286"/>
      <c r="G154" s="261"/>
      <c r="H154" s="261"/>
      <c r="I154" s="261"/>
      <c r="J154" s="261"/>
    </row>
    <row r="155" spans="1:10" ht="30" x14ac:dyDescent="0.2">
      <c r="A155" s="84" t="str">
        <f t="shared" si="2"/>
        <v xml:space="preserve">**Банк, </v>
      </c>
      <c r="B155" s="166" t="s">
        <v>1088</v>
      </c>
      <c r="C155" s="1061"/>
      <c r="D155" s="286"/>
      <c r="E155" s="286"/>
      <c r="F155" s="286"/>
      <c r="G155" s="261"/>
      <c r="H155" s="261"/>
      <c r="I155" s="261"/>
      <c r="J155" s="261"/>
    </row>
    <row r="156" spans="1:10" ht="27" customHeight="1" x14ac:dyDescent="0.2">
      <c r="A156" s="86" t="str">
        <f t="shared" si="2"/>
        <v xml:space="preserve">8. </v>
      </c>
      <c r="B156" s="85" t="s">
        <v>1408</v>
      </c>
      <c r="C156" s="86"/>
      <c r="D156" s="86"/>
      <c r="E156" s="86"/>
      <c r="F156" s="86"/>
      <c r="G156" s="86"/>
      <c r="H156" s="86"/>
      <c r="I156" s="86"/>
      <c r="J156" s="86"/>
    </row>
    <row r="157" spans="1:10" ht="42" customHeight="1" x14ac:dyDescent="0.2">
      <c r="A157" s="162" t="str">
        <f t="shared" si="2"/>
        <v xml:space="preserve">Вид </v>
      </c>
      <c r="B157" s="161" t="s">
        <v>93</v>
      </c>
      <c r="C157" s="162" t="s">
        <v>976</v>
      </c>
      <c r="D157" s="162"/>
      <c r="E157" s="162"/>
      <c r="F157" s="162"/>
      <c r="G157" s="162"/>
      <c r="H157" s="162"/>
      <c r="I157" s="162"/>
      <c r="J157" s="162"/>
    </row>
    <row r="158" spans="1:10" ht="27" customHeight="1" x14ac:dyDescent="0.2">
      <c r="A158" s="125" t="str">
        <f t="shared" si="2"/>
        <v xml:space="preserve">8.1.Выпуск </v>
      </c>
      <c r="B158" s="124" t="s">
        <v>1409</v>
      </c>
      <c r="C158" s="124"/>
      <c r="D158" s="124"/>
      <c r="E158" s="124"/>
      <c r="F158" s="124"/>
      <c r="G158" s="124"/>
      <c r="H158" s="124"/>
      <c r="I158" s="124"/>
      <c r="J158" s="124"/>
    </row>
    <row r="159" spans="1:10" ht="27" customHeight="1" x14ac:dyDescent="0.2">
      <c r="A159" s="329" t="str">
        <f t="shared" si="2"/>
        <v xml:space="preserve">8.1.1. </v>
      </c>
      <c r="B159" s="240" t="s">
        <v>1410</v>
      </c>
      <c r="C159" s="241"/>
      <c r="D159" s="291"/>
      <c r="E159" s="291"/>
      <c r="F159" s="291"/>
      <c r="G159" s="93"/>
      <c r="H159" s="93"/>
      <c r="I159" s="93"/>
      <c r="J159" s="93"/>
    </row>
    <row r="160" spans="1:10" ht="27" customHeight="1" x14ac:dyDescent="0.2">
      <c r="A160" s="329" t="str">
        <f t="shared" si="2"/>
        <v xml:space="preserve">в </v>
      </c>
      <c r="B160" s="240" t="s">
        <v>977</v>
      </c>
      <c r="C160" s="241" t="s">
        <v>59</v>
      </c>
      <c r="D160" s="291"/>
      <c r="E160" s="291"/>
      <c r="F160" s="291"/>
      <c r="G160" s="93"/>
      <c r="H160" s="93"/>
      <c r="I160" s="93"/>
      <c r="J160" s="93"/>
    </row>
    <row r="161" spans="1:10" ht="45" x14ac:dyDescent="0.2">
      <c r="A161" s="329" t="str">
        <f t="shared" si="2"/>
        <v xml:space="preserve"> </v>
      </c>
      <c r="B161" s="240" t="s">
        <v>1034</v>
      </c>
      <c r="C161" s="241" t="s">
        <v>59</v>
      </c>
      <c r="D161" s="291"/>
      <c r="E161" s="291"/>
      <c r="F161" s="291"/>
      <c r="G161" s="93"/>
      <c r="H161" s="93"/>
      <c r="I161" s="93"/>
      <c r="J161" s="93"/>
    </row>
    <row r="162" spans="1:10" ht="45" x14ac:dyDescent="0.2">
      <c r="A162" s="329" t="str">
        <f t="shared" si="2"/>
        <v xml:space="preserve">со </v>
      </c>
      <c r="B162" s="240" t="s">
        <v>1035</v>
      </c>
      <c r="C162" s="241" t="s">
        <v>21</v>
      </c>
      <c r="D162" s="291"/>
      <c r="E162" s="291"/>
      <c r="F162" s="291"/>
      <c r="G162" s="93"/>
      <c r="H162" s="93"/>
      <c r="I162" s="93"/>
      <c r="J162" s="93"/>
    </row>
    <row r="163" spans="1:10" ht="27" customHeight="1" x14ac:dyDescent="0.2">
      <c r="A163" s="330" t="str">
        <f t="shared" si="2"/>
        <v xml:space="preserve">Срочный </v>
      </c>
      <c r="B163" s="242" t="s">
        <v>220</v>
      </c>
      <c r="C163" s="241"/>
      <c r="D163" s="291"/>
      <c r="E163" s="291"/>
      <c r="F163" s="291"/>
      <c r="G163" s="93"/>
      <c r="H163" s="93"/>
      <c r="I163" s="93"/>
      <c r="J163" s="93"/>
    </row>
    <row r="164" spans="1:10" ht="27" customHeight="1" x14ac:dyDescent="0.2">
      <c r="A164" s="331" t="str">
        <f t="shared" si="2"/>
        <v xml:space="preserve">- </v>
      </c>
      <c r="B164" s="243" t="s">
        <v>171</v>
      </c>
      <c r="C164" s="241" t="s">
        <v>980</v>
      </c>
      <c r="D164" s="291"/>
      <c r="E164" s="291"/>
      <c r="F164" s="291"/>
      <c r="G164" s="93"/>
      <c r="H164" s="93"/>
      <c r="I164" s="93"/>
      <c r="J164" s="93"/>
    </row>
    <row r="165" spans="1:10" ht="27" customHeight="1" x14ac:dyDescent="0.2">
      <c r="A165" s="331" t="str">
        <f t="shared" si="2"/>
        <v xml:space="preserve">- </v>
      </c>
      <c r="B165" s="243" t="s">
        <v>172</v>
      </c>
      <c r="C165" s="241" t="s">
        <v>980</v>
      </c>
      <c r="D165" s="291"/>
      <c r="E165" s="291"/>
      <c r="F165" s="291"/>
      <c r="G165" s="93"/>
      <c r="H165" s="93"/>
      <c r="I165" s="93"/>
      <c r="J165" s="93"/>
    </row>
    <row r="166" spans="1:10" ht="30" x14ac:dyDescent="0.2">
      <c r="A166" s="329" t="str">
        <f t="shared" si="2"/>
        <v xml:space="preserve">8.1.2. </v>
      </c>
      <c r="B166" s="240" t="s">
        <v>1411</v>
      </c>
      <c r="C166" s="241" t="s">
        <v>981</v>
      </c>
      <c r="D166" s="291"/>
      <c r="E166" s="291"/>
      <c r="F166" s="291"/>
      <c r="G166" s="93"/>
      <c r="H166" s="93"/>
      <c r="I166" s="93"/>
      <c r="J166" s="93"/>
    </row>
    <row r="167" spans="1:10" ht="27" customHeight="1" x14ac:dyDescent="0.2">
      <c r="A167" s="329" t="str">
        <f t="shared" si="2"/>
        <v xml:space="preserve">8.1.3. </v>
      </c>
      <c r="B167" s="240" t="s">
        <v>1412</v>
      </c>
      <c r="C167" s="241" t="s">
        <v>59</v>
      </c>
      <c r="D167" s="291"/>
      <c r="E167" s="291"/>
      <c r="F167" s="291"/>
      <c r="G167" s="93"/>
      <c r="H167" s="93"/>
      <c r="I167" s="93"/>
      <c r="J167" s="93"/>
    </row>
    <row r="168" spans="1:10" ht="27" customHeight="1" x14ac:dyDescent="0.2">
      <c r="A168" s="125" t="str">
        <f t="shared" si="2"/>
        <v xml:space="preserve">8.2. </v>
      </c>
      <c r="B168" s="124" t="s">
        <v>1413</v>
      </c>
      <c r="C168" s="124"/>
      <c r="D168" s="124"/>
      <c r="E168" s="124"/>
      <c r="F168" s="124"/>
      <c r="G168" s="124"/>
      <c r="H168" s="124"/>
      <c r="I168" s="124"/>
      <c r="J168" s="124"/>
    </row>
    <row r="169" spans="1:10" ht="34.5" customHeight="1" x14ac:dyDescent="0.2">
      <c r="A169" s="332" t="str">
        <f t="shared" si="2"/>
        <v xml:space="preserve"> </v>
      </c>
      <c r="B169" s="244" t="s">
        <v>982</v>
      </c>
      <c r="C169" s="241" t="s">
        <v>59</v>
      </c>
      <c r="D169" s="291"/>
      <c r="E169" s="291"/>
      <c r="F169" s="291"/>
      <c r="G169" s="93"/>
      <c r="H169" s="93"/>
      <c r="I169" s="93"/>
      <c r="J169" s="93"/>
    </row>
    <row r="170" spans="1:10" ht="42.75" x14ac:dyDescent="0.2">
      <c r="A170" s="125" t="str">
        <f t="shared" si="2"/>
        <v xml:space="preserve">8.3. </v>
      </c>
      <c r="B170" s="124" t="s">
        <v>1414</v>
      </c>
      <c r="C170" s="124"/>
      <c r="D170" s="124"/>
      <c r="E170" s="124"/>
      <c r="F170" s="124"/>
      <c r="G170" s="124"/>
      <c r="H170" s="124"/>
      <c r="I170" s="124"/>
      <c r="J170" s="124"/>
    </row>
    <row r="171" spans="1:10" ht="27" customHeight="1" x14ac:dyDescent="0.2">
      <c r="A171" s="332" t="str">
        <f t="shared" si="2"/>
        <v xml:space="preserve">8.3.1. </v>
      </c>
      <c r="B171" s="244" t="s">
        <v>1415</v>
      </c>
      <c r="C171" s="241" t="s">
        <v>59</v>
      </c>
      <c r="D171" s="291"/>
      <c r="E171" s="291"/>
      <c r="F171" s="291"/>
      <c r="G171" s="93"/>
      <c r="H171" s="93"/>
      <c r="I171" s="93"/>
      <c r="J171" s="93"/>
    </row>
    <row r="172" spans="1:10" ht="27" customHeight="1" x14ac:dyDescent="0.2">
      <c r="A172" s="248" t="str">
        <f t="shared" si="2"/>
        <v xml:space="preserve">8.3.2. </v>
      </c>
      <c r="B172" s="288" t="s">
        <v>1416</v>
      </c>
      <c r="C172" s="288"/>
      <c r="D172" s="291"/>
      <c r="E172" s="291"/>
      <c r="F172" s="291"/>
      <c r="G172" s="93"/>
      <c r="H172" s="93"/>
      <c r="I172" s="93"/>
      <c r="J172" s="93"/>
    </row>
    <row r="173" spans="1:10" ht="27" customHeight="1" x14ac:dyDescent="0.2">
      <c r="A173" s="248" t="str">
        <f t="shared" si="2"/>
        <v xml:space="preserve"> </v>
      </c>
      <c r="B173" s="288" t="s">
        <v>983</v>
      </c>
      <c r="C173" s="245">
        <v>0</v>
      </c>
      <c r="D173" s="291"/>
      <c r="E173" s="291"/>
      <c r="F173" s="291"/>
      <c r="G173" s="93"/>
      <c r="H173" s="93"/>
      <c r="I173" s="93"/>
      <c r="J173" s="93"/>
    </row>
    <row r="174" spans="1:10" ht="27" customHeight="1" x14ac:dyDescent="0.2">
      <c r="A174" s="248" t="str">
        <f t="shared" si="2"/>
        <v xml:space="preserve">- </v>
      </c>
      <c r="B174" s="288" t="s">
        <v>984</v>
      </c>
      <c r="C174" s="246">
        <v>0.01</v>
      </c>
      <c r="D174" s="291"/>
      <c r="E174" s="291"/>
      <c r="F174" s="291"/>
      <c r="G174" s="93"/>
      <c r="H174" s="93"/>
      <c r="I174" s="93"/>
      <c r="J174" s="93"/>
    </row>
    <row r="175" spans="1:10" ht="27" customHeight="1" x14ac:dyDescent="0.2">
      <c r="A175" s="248" t="str">
        <f t="shared" si="2"/>
        <v xml:space="preserve">- </v>
      </c>
      <c r="B175" s="288" t="s">
        <v>986</v>
      </c>
      <c r="C175" s="245" t="s">
        <v>175</v>
      </c>
      <c r="D175" s="291"/>
      <c r="E175" s="291"/>
      <c r="F175" s="291"/>
      <c r="G175" s="93"/>
      <c r="H175" s="93"/>
      <c r="I175" s="93"/>
      <c r="J175" s="93"/>
    </row>
    <row r="176" spans="1:10" ht="141" customHeight="1" x14ac:dyDescent="0.2">
      <c r="A176" s="248" t="str">
        <f t="shared" si="2"/>
        <v xml:space="preserve">- </v>
      </c>
      <c r="B176" s="288" t="s">
        <v>1036</v>
      </c>
      <c r="C176" s="245" t="s">
        <v>1037</v>
      </c>
      <c r="D176" s="291"/>
      <c r="E176" s="291"/>
      <c r="F176" s="291"/>
      <c r="G176" s="93"/>
      <c r="H176" s="93"/>
      <c r="I176" s="93"/>
      <c r="J176" s="93"/>
    </row>
    <row r="177" spans="1:10" ht="158.25" customHeight="1" x14ac:dyDescent="0.2">
      <c r="A177" s="248" t="str">
        <f t="shared" si="2"/>
        <v xml:space="preserve">- </v>
      </c>
      <c r="B177" s="288" t="s">
        <v>1038</v>
      </c>
      <c r="C177" s="245" t="s">
        <v>1039</v>
      </c>
      <c r="D177" s="291"/>
      <c r="E177" s="291"/>
      <c r="F177" s="291"/>
      <c r="G177" s="93"/>
      <c r="H177" s="93"/>
      <c r="I177" s="93"/>
      <c r="J177" s="93"/>
    </row>
    <row r="178" spans="1:10" ht="34.5" customHeight="1" x14ac:dyDescent="0.2">
      <c r="A178" s="248" t="str">
        <f t="shared" si="2"/>
        <v xml:space="preserve">- </v>
      </c>
      <c r="B178" s="288" t="s">
        <v>989</v>
      </c>
      <c r="C178" s="245" t="s">
        <v>132</v>
      </c>
      <c r="D178" s="291"/>
      <c r="E178" s="291"/>
      <c r="F178" s="291"/>
      <c r="G178" s="93"/>
      <c r="H178" s="93"/>
      <c r="I178" s="93"/>
      <c r="J178" s="93"/>
    </row>
    <row r="179" spans="1:10" ht="30" customHeight="1" x14ac:dyDescent="0.2">
      <c r="A179" s="248" t="str">
        <f t="shared" si="2"/>
        <v xml:space="preserve">8.3.3. </v>
      </c>
      <c r="B179" s="247" t="s">
        <v>1417</v>
      </c>
      <c r="C179" s="248"/>
      <c r="D179" s="291"/>
      <c r="E179" s="291"/>
      <c r="F179" s="291"/>
      <c r="G179" s="93"/>
      <c r="H179" s="93"/>
      <c r="I179" s="93"/>
      <c r="J179" s="93"/>
    </row>
    <row r="180" spans="1:10" ht="27" customHeight="1" x14ac:dyDescent="0.2">
      <c r="A180" s="248" t="str">
        <f t="shared" si="2"/>
        <v xml:space="preserve">- </v>
      </c>
      <c r="B180" s="288" t="s">
        <v>990</v>
      </c>
      <c r="C180" s="245" t="s">
        <v>59</v>
      </c>
      <c r="D180" s="291"/>
      <c r="E180" s="291"/>
      <c r="F180" s="291"/>
      <c r="G180" s="93"/>
      <c r="H180" s="93"/>
      <c r="I180" s="93"/>
      <c r="J180" s="93"/>
    </row>
    <row r="181" spans="1:10" ht="139.5" customHeight="1" x14ac:dyDescent="0.2">
      <c r="A181" s="248" t="str">
        <f t="shared" si="2"/>
        <v xml:space="preserve">- </v>
      </c>
      <c r="B181" s="288" t="s">
        <v>991</v>
      </c>
      <c r="C181" s="245" t="s">
        <v>992</v>
      </c>
      <c r="D181" s="291"/>
      <c r="E181" s="291"/>
      <c r="F181" s="291"/>
      <c r="G181" s="93"/>
      <c r="H181" s="93"/>
      <c r="I181" s="93"/>
      <c r="J181" s="93"/>
    </row>
    <row r="182" spans="1:10" ht="27" customHeight="1" x14ac:dyDescent="0.2">
      <c r="A182" s="248" t="str">
        <f t="shared" si="2"/>
        <v xml:space="preserve">-перевод </v>
      </c>
      <c r="B182" s="288" t="s">
        <v>993</v>
      </c>
      <c r="C182" s="245" t="s">
        <v>371</v>
      </c>
      <c r="D182" s="291"/>
      <c r="E182" s="291"/>
      <c r="F182" s="291"/>
      <c r="G182" s="93"/>
      <c r="H182" s="93"/>
      <c r="I182" s="93"/>
      <c r="J182" s="93"/>
    </row>
    <row r="183" spans="1:10" ht="27" customHeight="1" x14ac:dyDescent="0.2">
      <c r="A183" s="333" t="str">
        <f t="shared" si="2"/>
        <v xml:space="preserve"> </v>
      </c>
      <c r="B183" s="249" t="s">
        <v>1418</v>
      </c>
      <c r="C183" s="245" t="s">
        <v>994</v>
      </c>
      <c r="D183" s="291"/>
      <c r="E183" s="291"/>
      <c r="F183" s="291"/>
      <c r="G183" s="93"/>
      <c r="H183" s="93"/>
      <c r="I183" s="93"/>
      <c r="J183" s="93"/>
    </row>
    <row r="184" spans="1:10" ht="27" customHeight="1" x14ac:dyDescent="0.2">
      <c r="A184" s="334" t="str">
        <f t="shared" si="2"/>
        <v xml:space="preserve">8.4. </v>
      </c>
      <c r="B184" s="258" t="s">
        <v>1419</v>
      </c>
      <c r="C184" s="251"/>
      <c r="D184" s="124"/>
      <c r="E184" s="124"/>
      <c r="F184" s="124"/>
      <c r="G184" s="124"/>
      <c r="H184" s="124"/>
      <c r="I184" s="124"/>
      <c r="J184" s="124"/>
    </row>
    <row r="185" spans="1:10" ht="27" customHeight="1" x14ac:dyDescent="0.2">
      <c r="A185" s="330" t="str">
        <f t="shared" si="2"/>
        <v xml:space="preserve">8.4.1. </v>
      </c>
      <c r="B185" s="242" t="s">
        <v>1420</v>
      </c>
      <c r="C185" s="252"/>
      <c r="D185" s="291"/>
      <c r="E185" s="291"/>
      <c r="F185" s="291"/>
      <c r="G185" s="93"/>
      <c r="H185" s="93"/>
      <c r="I185" s="93"/>
      <c r="J185" s="93"/>
    </row>
    <row r="186" spans="1:10" ht="27" customHeight="1" x14ac:dyDescent="0.2">
      <c r="A186" s="330" t="str">
        <f t="shared" si="2"/>
        <v xml:space="preserve">- </v>
      </c>
      <c r="B186" s="242" t="s">
        <v>133</v>
      </c>
      <c r="C186" s="253" t="s">
        <v>59</v>
      </c>
      <c r="D186" s="291"/>
      <c r="E186" s="291"/>
      <c r="F186" s="291"/>
      <c r="G186" s="93"/>
      <c r="H186" s="93"/>
      <c r="I186" s="93"/>
      <c r="J186" s="93"/>
    </row>
    <row r="187" spans="1:10" ht="27" customHeight="1" x14ac:dyDescent="0.2">
      <c r="A187" s="331" t="str">
        <f t="shared" si="2"/>
        <v xml:space="preserve">- </v>
      </c>
      <c r="B187" s="243" t="s">
        <v>95</v>
      </c>
      <c r="C187" s="253" t="s">
        <v>42</v>
      </c>
      <c r="D187" s="291"/>
      <c r="E187" s="291"/>
      <c r="F187" s="291"/>
      <c r="G187" s="93"/>
      <c r="H187" s="93"/>
      <c r="I187" s="93"/>
      <c r="J187" s="93"/>
    </row>
    <row r="188" spans="1:10" ht="27" customHeight="1" x14ac:dyDescent="0.2">
      <c r="A188" s="329" t="str">
        <f t="shared" si="2"/>
        <v xml:space="preserve">8.4.2.Запрос </v>
      </c>
      <c r="B188" s="240" t="s">
        <v>1421</v>
      </c>
      <c r="C188" s="241" t="s">
        <v>995</v>
      </c>
      <c r="D188" s="291"/>
      <c r="E188" s="291"/>
      <c r="F188" s="291"/>
      <c r="G188" s="93"/>
      <c r="H188" s="93"/>
      <c r="I188" s="93"/>
      <c r="J188" s="93"/>
    </row>
    <row r="189" spans="1:10" ht="27" customHeight="1" x14ac:dyDescent="0.2">
      <c r="A189" s="329" t="str">
        <f t="shared" si="2"/>
        <v xml:space="preserve">8.4.3. </v>
      </c>
      <c r="B189" s="240" t="s">
        <v>1422</v>
      </c>
      <c r="C189" s="241"/>
      <c r="D189" s="291"/>
      <c r="E189" s="291"/>
      <c r="F189" s="291"/>
      <c r="G189" s="93"/>
      <c r="H189" s="93"/>
      <c r="I189" s="93"/>
      <c r="J189" s="93"/>
    </row>
    <row r="190" spans="1:10" ht="27" customHeight="1" x14ac:dyDescent="0.2">
      <c r="A190" s="331" t="str">
        <f t="shared" si="2"/>
        <v xml:space="preserve">- </v>
      </c>
      <c r="B190" s="243" t="s">
        <v>50</v>
      </c>
      <c r="C190" s="241" t="s">
        <v>2</v>
      </c>
      <c r="D190" s="291"/>
      <c r="E190" s="291"/>
      <c r="F190" s="291"/>
      <c r="G190" s="93"/>
      <c r="H190" s="93"/>
      <c r="I190" s="93"/>
      <c r="J190" s="93"/>
    </row>
    <row r="191" spans="1:10" ht="27" customHeight="1" x14ac:dyDescent="0.2">
      <c r="A191" s="331" t="str">
        <f t="shared" si="2"/>
        <v xml:space="preserve">- </v>
      </c>
      <c r="B191" s="243" t="s">
        <v>28</v>
      </c>
      <c r="C191" s="241" t="s">
        <v>36</v>
      </c>
      <c r="D191" s="291"/>
      <c r="E191" s="291"/>
      <c r="F191" s="291"/>
      <c r="G191" s="93"/>
      <c r="H191" s="93"/>
      <c r="I191" s="93"/>
      <c r="J191" s="93"/>
    </row>
    <row r="192" spans="1:10" ht="30" x14ac:dyDescent="0.2">
      <c r="A192" s="331" t="str">
        <f t="shared" si="2"/>
        <v xml:space="preserve">- </v>
      </c>
      <c r="B192" s="243" t="s">
        <v>996</v>
      </c>
      <c r="C192" s="254" t="s">
        <v>997</v>
      </c>
      <c r="D192" s="291"/>
      <c r="E192" s="291"/>
      <c r="F192" s="291"/>
      <c r="G192" s="93"/>
      <c r="H192" s="93"/>
      <c r="I192" s="93"/>
      <c r="J192" s="93"/>
    </row>
    <row r="193" spans="1:10" ht="33.75" customHeight="1" x14ac:dyDescent="0.25">
      <c r="A193" s="335" t="str">
        <f t="shared" si="2"/>
        <v xml:space="preserve">8.4.4. </v>
      </c>
      <c r="B193" s="255" t="s">
        <v>1423</v>
      </c>
      <c r="C193" s="253" t="s">
        <v>36</v>
      </c>
      <c r="D193" s="291"/>
      <c r="E193" s="291"/>
      <c r="F193" s="291"/>
      <c r="G193" s="93"/>
      <c r="H193" s="93"/>
      <c r="I193" s="93"/>
      <c r="J193" s="93"/>
    </row>
    <row r="194" spans="1:10" ht="45" x14ac:dyDescent="0.2">
      <c r="A194" s="336" t="str">
        <f t="shared" si="2"/>
        <v xml:space="preserve">8.4.5. </v>
      </c>
      <c r="B194" s="256" t="s">
        <v>1424</v>
      </c>
      <c r="C194" s="241" t="s">
        <v>998</v>
      </c>
      <c r="D194" s="291"/>
      <c r="E194" s="291"/>
      <c r="F194" s="291"/>
      <c r="G194" s="93"/>
      <c r="H194" s="93"/>
      <c r="I194" s="93"/>
      <c r="J194" s="93"/>
    </row>
    <row r="195" spans="1:10" ht="27" customHeight="1" x14ac:dyDescent="0.2">
      <c r="A195" s="257" t="str">
        <f t="shared" si="2"/>
        <v xml:space="preserve">8.5. </v>
      </c>
      <c r="B195" s="250" t="s">
        <v>1425</v>
      </c>
      <c r="C195" s="251"/>
      <c r="D195" s="124"/>
      <c r="E195" s="124"/>
      <c r="F195" s="124"/>
      <c r="G195" s="124"/>
      <c r="H195" s="124"/>
      <c r="I195" s="124"/>
      <c r="J195" s="124"/>
    </row>
    <row r="196" spans="1:10" ht="27" customHeight="1" x14ac:dyDescent="0.2">
      <c r="A196" s="331" t="str">
        <f t="shared" si="2"/>
        <v xml:space="preserve">- </v>
      </c>
      <c r="B196" s="243" t="s">
        <v>30</v>
      </c>
      <c r="C196" s="241" t="s">
        <v>41</v>
      </c>
      <c r="D196" s="291"/>
      <c r="E196" s="291"/>
      <c r="F196" s="291"/>
      <c r="G196" s="93"/>
      <c r="H196" s="93"/>
      <c r="I196" s="93"/>
      <c r="J196" s="93"/>
    </row>
    <row r="197" spans="1:10" ht="27" customHeight="1" x14ac:dyDescent="0.2">
      <c r="A197" s="331" t="str">
        <f t="shared" si="2"/>
        <v xml:space="preserve">- </v>
      </c>
      <c r="B197" s="243" t="s">
        <v>31</v>
      </c>
      <c r="C197" s="241" t="s">
        <v>6</v>
      </c>
      <c r="D197" s="291"/>
      <c r="E197" s="291"/>
      <c r="F197" s="291"/>
      <c r="G197" s="93"/>
      <c r="H197" s="93"/>
      <c r="I197" s="93"/>
      <c r="J197" s="93"/>
    </row>
    <row r="198" spans="1:10" ht="27" customHeight="1" x14ac:dyDescent="0.2">
      <c r="A198" s="331" t="str">
        <f t="shared" ref="A198:A261" si="3">LEFT(B198,SEARCH(" ",B198,1))</f>
        <v xml:space="preserve">- </v>
      </c>
      <c r="B198" s="243" t="s">
        <v>999</v>
      </c>
      <c r="C198" s="241" t="s">
        <v>41</v>
      </c>
      <c r="D198" s="291"/>
      <c r="E198" s="291"/>
      <c r="F198" s="291"/>
      <c r="G198" s="93"/>
      <c r="H198" s="93"/>
      <c r="I198" s="93"/>
      <c r="J198" s="93"/>
    </row>
    <row r="199" spans="1:10" ht="27" customHeight="1" x14ac:dyDescent="0.2">
      <c r="A199" s="331" t="str">
        <f t="shared" si="3"/>
        <v xml:space="preserve">- </v>
      </c>
      <c r="B199" s="243" t="s">
        <v>1000</v>
      </c>
      <c r="C199" s="241" t="s">
        <v>2</v>
      </c>
      <c r="D199" s="291"/>
      <c r="E199" s="291"/>
      <c r="F199" s="291"/>
      <c r="G199" s="93"/>
      <c r="H199" s="93"/>
      <c r="I199" s="93"/>
      <c r="J199" s="93"/>
    </row>
    <row r="200" spans="1:10" ht="28.5" x14ac:dyDescent="0.2">
      <c r="A200" s="334" t="str">
        <f t="shared" si="3"/>
        <v xml:space="preserve">8.6. </v>
      </c>
      <c r="B200" s="258" t="s">
        <v>1426</v>
      </c>
      <c r="C200" s="251"/>
      <c r="D200" s="124"/>
      <c r="E200" s="124"/>
      <c r="F200" s="124"/>
      <c r="G200" s="124"/>
      <c r="H200" s="124"/>
      <c r="I200" s="124"/>
      <c r="J200" s="124"/>
    </row>
    <row r="201" spans="1:10" ht="30" x14ac:dyDescent="0.2">
      <c r="A201" s="330" t="str">
        <f t="shared" si="3"/>
        <v xml:space="preserve"> </v>
      </c>
      <c r="B201" s="242" t="s">
        <v>1040</v>
      </c>
      <c r="C201" s="241" t="s">
        <v>13</v>
      </c>
      <c r="D201" s="291"/>
      <c r="E201" s="291"/>
      <c r="F201" s="291"/>
      <c r="G201" s="93"/>
      <c r="H201" s="93"/>
      <c r="I201" s="93"/>
      <c r="J201" s="93"/>
    </row>
    <row r="202" spans="1:10" ht="185.25" customHeight="1" x14ac:dyDescent="0.2">
      <c r="A202" s="334" t="str">
        <f t="shared" si="3"/>
        <v xml:space="preserve">8.7. </v>
      </c>
      <c r="B202" s="258" t="s">
        <v>1427</v>
      </c>
      <c r="C202" s="257" t="s">
        <v>1002</v>
      </c>
      <c r="D202" s="124"/>
      <c r="E202" s="124"/>
      <c r="F202" s="124"/>
      <c r="G202" s="124"/>
      <c r="H202" s="124"/>
      <c r="I202" s="124"/>
      <c r="J202" s="124"/>
    </row>
    <row r="203" spans="1:10" ht="27" customHeight="1" x14ac:dyDescent="0.2">
      <c r="A203" s="337" t="e">
        <f t="shared" si="3"/>
        <v>#VALUE!</v>
      </c>
      <c r="B203" s="259" t="s">
        <v>1007</v>
      </c>
      <c r="C203" s="259"/>
      <c r="D203" s="286"/>
    </row>
    <row r="204" spans="1:10" ht="27" customHeight="1" x14ac:dyDescent="0.25">
      <c r="A204" s="338" t="str">
        <f t="shared" si="3"/>
        <v xml:space="preserve">* </v>
      </c>
      <c r="B204" s="260" t="s">
        <v>206</v>
      </c>
      <c r="C204" s="260"/>
      <c r="D204" s="286"/>
    </row>
    <row r="205" spans="1:10" ht="27" customHeight="1" x14ac:dyDescent="0.2">
      <c r="A205" s="86" t="str">
        <f t="shared" si="3"/>
        <v xml:space="preserve">9. </v>
      </c>
      <c r="B205" s="85" t="s">
        <v>1428</v>
      </c>
      <c r="C205" s="85"/>
      <c r="D205" s="85"/>
      <c r="E205" s="85"/>
      <c r="F205" s="85"/>
      <c r="G205" s="85"/>
      <c r="H205" s="85"/>
      <c r="I205" s="85"/>
      <c r="J205" s="85"/>
    </row>
    <row r="206" spans="1:10" ht="39" customHeight="1" x14ac:dyDescent="0.2">
      <c r="A206" s="277" t="str">
        <f t="shared" si="3"/>
        <v xml:space="preserve">Вид </v>
      </c>
      <c r="B206" s="276" t="s">
        <v>93</v>
      </c>
      <c r="C206" s="277" t="s">
        <v>976</v>
      </c>
      <c r="D206" s="276"/>
      <c r="E206" s="276"/>
      <c r="F206" s="276"/>
      <c r="G206" s="276"/>
      <c r="H206" s="276"/>
      <c r="I206" s="276"/>
      <c r="J206" s="276"/>
    </row>
    <row r="207" spans="1:10" ht="27" customHeight="1" x14ac:dyDescent="0.2">
      <c r="A207" s="279" t="str">
        <f t="shared" si="3"/>
        <v xml:space="preserve">9.1. </v>
      </c>
      <c r="B207" s="278" t="s">
        <v>1429</v>
      </c>
      <c r="C207" s="279"/>
      <c r="D207" s="279"/>
      <c r="E207" s="279"/>
      <c r="F207" s="279"/>
      <c r="G207" s="279"/>
      <c r="H207" s="279"/>
      <c r="I207" s="279"/>
      <c r="J207" s="279"/>
    </row>
    <row r="208" spans="1:10" ht="37.5" customHeight="1" x14ac:dyDescent="0.2">
      <c r="A208" s="329" t="str">
        <f t="shared" si="3"/>
        <v xml:space="preserve">9.1.1. </v>
      </c>
      <c r="B208" s="240" t="s">
        <v>1430</v>
      </c>
      <c r="C208" s="241"/>
      <c r="D208" s="93"/>
      <c r="E208" s="93"/>
      <c r="F208" s="93"/>
      <c r="G208" s="93"/>
      <c r="H208" s="93"/>
      <c r="I208" s="93"/>
      <c r="J208" s="93"/>
    </row>
    <row r="209" spans="1:10" ht="27" customHeight="1" x14ac:dyDescent="0.2">
      <c r="A209" s="329" t="str">
        <f t="shared" si="3"/>
        <v xml:space="preserve">в </v>
      </c>
      <c r="B209" s="240" t="s">
        <v>977</v>
      </c>
      <c r="C209" s="241" t="s">
        <v>59</v>
      </c>
      <c r="D209" s="93"/>
      <c r="E209" s="93"/>
      <c r="F209" s="93"/>
      <c r="G209" s="93"/>
      <c r="H209" s="93"/>
      <c r="I209" s="93"/>
      <c r="J209" s="93"/>
    </row>
    <row r="210" spans="1:10" ht="45" x14ac:dyDescent="0.2">
      <c r="A210" s="329" t="str">
        <f t="shared" si="3"/>
        <v xml:space="preserve"> </v>
      </c>
      <c r="B210" s="240" t="s">
        <v>978</v>
      </c>
      <c r="C210" s="241" t="s">
        <v>59</v>
      </c>
      <c r="D210" s="93"/>
      <c r="E210" s="93"/>
      <c r="F210" s="93"/>
      <c r="G210" s="93"/>
      <c r="H210" s="93"/>
      <c r="I210" s="93"/>
      <c r="J210" s="93"/>
    </row>
    <row r="211" spans="1:10" ht="45" x14ac:dyDescent="0.2">
      <c r="A211" s="329" t="str">
        <f t="shared" si="3"/>
        <v xml:space="preserve">со </v>
      </c>
      <c r="B211" s="240" t="s">
        <v>979</v>
      </c>
      <c r="C211" s="241" t="s">
        <v>36</v>
      </c>
      <c r="D211" s="93"/>
      <c r="E211" s="93"/>
      <c r="F211" s="93"/>
      <c r="G211" s="93"/>
      <c r="H211" s="93"/>
      <c r="I211" s="93"/>
      <c r="J211" s="93"/>
    </row>
    <row r="212" spans="1:10" ht="27" customHeight="1" x14ac:dyDescent="0.2">
      <c r="A212" s="330" t="str">
        <f t="shared" si="3"/>
        <v xml:space="preserve">Срочный </v>
      </c>
      <c r="B212" s="242" t="s">
        <v>220</v>
      </c>
      <c r="C212" s="241"/>
      <c r="D212" s="93"/>
      <c r="E212" s="93"/>
      <c r="F212" s="93"/>
      <c r="G212" s="93"/>
      <c r="H212" s="93"/>
      <c r="I212" s="93"/>
      <c r="J212" s="93"/>
    </row>
    <row r="213" spans="1:10" ht="27" customHeight="1" x14ac:dyDescent="0.2">
      <c r="A213" s="331" t="str">
        <f t="shared" si="3"/>
        <v xml:space="preserve">- </v>
      </c>
      <c r="B213" s="243" t="s">
        <v>171</v>
      </c>
      <c r="C213" s="241" t="s">
        <v>980</v>
      </c>
      <c r="D213" s="93"/>
      <c r="E213" s="93"/>
      <c r="F213" s="93"/>
      <c r="G213" s="93"/>
      <c r="H213" s="93"/>
      <c r="I213" s="93"/>
      <c r="J213" s="93"/>
    </row>
    <row r="214" spans="1:10" ht="27" customHeight="1" x14ac:dyDescent="0.2">
      <c r="A214" s="331" t="str">
        <f t="shared" si="3"/>
        <v xml:space="preserve">- </v>
      </c>
      <c r="B214" s="243" t="s">
        <v>172</v>
      </c>
      <c r="C214" s="241" t="s">
        <v>980</v>
      </c>
      <c r="D214" s="93"/>
      <c r="E214" s="93"/>
      <c r="F214" s="93"/>
      <c r="G214" s="93"/>
      <c r="H214" s="93"/>
      <c r="I214" s="93"/>
      <c r="J214" s="93"/>
    </row>
    <row r="215" spans="1:10" ht="41.25" customHeight="1" x14ac:dyDescent="0.2">
      <c r="A215" s="329" t="str">
        <f t="shared" si="3"/>
        <v xml:space="preserve">9.1.2. </v>
      </c>
      <c r="B215" s="240" t="s">
        <v>1431</v>
      </c>
      <c r="C215" s="241" t="s">
        <v>981</v>
      </c>
      <c r="D215" s="93"/>
      <c r="E215" s="93"/>
      <c r="F215" s="93"/>
      <c r="G215" s="93"/>
      <c r="H215" s="93"/>
      <c r="I215" s="93"/>
      <c r="J215" s="93"/>
    </row>
    <row r="216" spans="1:10" ht="41.25" customHeight="1" x14ac:dyDescent="0.2">
      <c r="A216" s="329" t="str">
        <f t="shared" si="3"/>
        <v xml:space="preserve">9.1.3. </v>
      </c>
      <c r="B216" s="240" t="s">
        <v>1432</v>
      </c>
      <c r="C216" s="241" t="s">
        <v>59</v>
      </c>
      <c r="D216" s="93"/>
      <c r="E216" s="93"/>
      <c r="F216" s="93"/>
      <c r="G216" s="93"/>
      <c r="H216" s="93"/>
      <c r="I216" s="93"/>
      <c r="J216" s="93"/>
    </row>
    <row r="217" spans="1:10" ht="27" customHeight="1" x14ac:dyDescent="0.2">
      <c r="A217" s="339" t="str">
        <f t="shared" si="3"/>
        <v xml:space="preserve">9.2. </v>
      </c>
      <c r="B217" s="280" t="s">
        <v>1433</v>
      </c>
      <c r="C217" s="251"/>
      <c r="D217" s="279"/>
      <c r="E217" s="279"/>
      <c r="F217" s="279"/>
      <c r="G217" s="279"/>
      <c r="H217" s="279"/>
      <c r="I217" s="279"/>
      <c r="J217" s="279"/>
    </row>
    <row r="218" spans="1:10" ht="43.5" customHeight="1" x14ac:dyDescent="0.2">
      <c r="A218" s="332" t="str">
        <f t="shared" si="3"/>
        <v xml:space="preserve"> </v>
      </c>
      <c r="B218" s="244" t="s">
        <v>982</v>
      </c>
      <c r="C218" s="241" t="s">
        <v>59</v>
      </c>
      <c r="D218" s="93"/>
      <c r="E218" s="93"/>
      <c r="F218" s="93"/>
      <c r="G218" s="93"/>
      <c r="H218" s="93"/>
      <c r="I218" s="93"/>
      <c r="J218" s="93"/>
    </row>
    <row r="219" spans="1:10" ht="27" customHeight="1" x14ac:dyDescent="0.2">
      <c r="A219" s="339" t="str">
        <f t="shared" si="3"/>
        <v xml:space="preserve">9.3.Транзакционные </v>
      </c>
      <c r="B219" s="280" t="s">
        <v>1434</v>
      </c>
      <c r="C219" s="251"/>
      <c r="D219" s="279"/>
      <c r="E219" s="279"/>
      <c r="F219" s="279"/>
      <c r="G219" s="279"/>
      <c r="H219" s="279"/>
      <c r="I219" s="279"/>
      <c r="J219" s="279"/>
    </row>
    <row r="220" spans="1:10" ht="36" customHeight="1" x14ac:dyDescent="0.2">
      <c r="A220" s="332" t="str">
        <f t="shared" si="3"/>
        <v xml:space="preserve">9.3.1. </v>
      </c>
      <c r="B220" s="244" t="s">
        <v>1447</v>
      </c>
      <c r="C220" s="241" t="s">
        <v>59</v>
      </c>
      <c r="D220" s="93"/>
      <c r="E220" s="93"/>
      <c r="F220" s="93"/>
      <c r="G220" s="93"/>
      <c r="H220" s="93"/>
      <c r="I220" s="93"/>
      <c r="J220" s="93"/>
    </row>
    <row r="221" spans="1:10" ht="27" customHeight="1" x14ac:dyDescent="0.2">
      <c r="A221" s="248" t="str">
        <f t="shared" si="3"/>
        <v xml:space="preserve">9.3.2. </v>
      </c>
      <c r="B221" s="247" t="s">
        <v>1435</v>
      </c>
      <c r="C221" s="247"/>
      <c r="D221" s="93"/>
      <c r="E221" s="93"/>
      <c r="F221" s="93"/>
      <c r="G221" s="93"/>
      <c r="H221" s="93"/>
      <c r="I221" s="93"/>
      <c r="J221" s="93"/>
    </row>
    <row r="222" spans="1:10" ht="27" customHeight="1" x14ac:dyDescent="0.2">
      <c r="A222" s="248" t="str">
        <f t="shared" si="3"/>
        <v xml:space="preserve"> </v>
      </c>
      <c r="B222" s="288" t="s">
        <v>983</v>
      </c>
      <c r="C222" s="245">
        <v>0</v>
      </c>
      <c r="D222" s="93"/>
      <c r="E222" s="93"/>
      <c r="F222" s="93"/>
      <c r="G222" s="93"/>
      <c r="H222" s="93"/>
      <c r="I222" s="93"/>
      <c r="J222" s="93"/>
    </row>
    <row r="223" spans="1:10" ht="105" x14ac:dyDescent="0.2">
      <c r="A223" s="248" t="str">
        <f t="shared" si="3"/>
        <v xml:space="preserve">- </v>
      </c>
      <c r="B223" s="288" t="s">
        <v>984</v>
      </c>
      <c r="C223" s="245" t="s">
        <v>985</v>
      </c>
      <c r="D223" s="93"/>
      <c r="E223" s="93"/>
      <c r="F223" s="93"/>
      <c r="G223" s="93"/>
      <c r="H223" s="93"/>
      <c r="I223" s="93"/>
      <c r="J223" s="93"/>
    </row>
    <row r="224" spans="1:10" ht="27" customHeight="1" x14ac:dyDescent="0.2">
      <c r="A224" s="248" t="str">
        <f t="shared" si="3"/>
        <v xml:space="preserve">- </v>
      </c>
      <c r="B224" s="288" t="s">
        <v>986</v>
      </c>
      <c r="C224" s="245" t="s">
        <v>175</v>
      </c>
      <c r="D224" s="93"/>
      <c r="E224" s="93"/>
      <c r="F224" s="93"/>
      <c r="G224" s="93"/>
      <c r="H224" s="93"/>
      <c r="I224" s="93"/>
      <c r="J224" s="93"/>
    </row>
    <row r="225" spans="1:10" ht="105" x14ac:dyDescent="0.2">
      <c r="A225" s="248" t="str">
        <f t="shared" si="3"/>
        <v xml:space="preserve">- </v>
      </c>
      <c r="B225" s="288" t="s">
        <v>987</v>
      </c>
      <c r="C225" s="245" t="s">
        <v>988</v>
      </c>
      <c r="D225" s="93"/>
      <c r="E225" s="93"/>
      <c r="F225" s="93"/>
      <c r="G225" s="93"/>
      <c r="H225" s="93"/>
      <c r="I225" s="93"/>
      <c r="J225" s="93"/>
    </row>
    <row r="226" spans="1:10" ht="30" x14ac:dyDescent="0.2">
      <c r="A226" s="248" t="str">
        <f t="shared" si="3"/>
        <v xml:space="preserve">- </v>
      </c>
      <c r="B226" s="288" t="s">
        <v>989</v>
      </c>
      <c r="C226" s="245" t="s">
        <v>132</v>
      </c>
      <c r="D226" s="93"/>
      <c r="E226" s="93"/>
      <c r="F226" s="93"/>
      <c r="G226" s="93"/>
      <c r="H226" s="93"/>
      <c r="I226" s="93"/>
      <c r="J226" s="93"/>
    </row>
    <row r="227" spans="1:10" ht="39" customHeight="1" x14ac:dyDescent="0.2">
      <c r="A227" s="248" t="str">
        <f t="shared" si="3"/>
        <v xml:space="preserve">9.3.3. </v>
      </c>
      <c r="B227" s="247" t="s">
        <v>1436</v>
      </c>
      <c r="C227" s="248"/>
      <c r="D227" s="93"/>
      <c r="E227" s="93"/>
      <c r="F227" s="93"/>
      <c r="G227" s="93"/>
      <c r="H227" s="93"/>
      <c r="I227" s="93"/>
      <c r="J227" s="93"/>
    </row>
    <row r="228" spans="1:10" ht="32.25" customHeight="1" x14ac:dyDescent="0.2">
      <c r="A228" s="248" t="str">
        <f t="shared" si="3"/>
        <v xml:space="preserve">- </v>
      </c>
      <c r="B228" s="288" t="s">
        <v>990</v>
      </c>
      <c r="C228" s="245" t="s">
        <v>59</v>
      </c>
      <c r="D228" s="93"/>
      <c r="E228" s="93"/>
      <c r="F228" s="93"/>
      <c r="G228" s="93"/>
      <c r="H228" s="93"/>
      <c r="I228" s="93"/>
      <c r="J228" s="93"/>
    </row>
    <row r="229" spans="1:10" ht="120" x14ac:dyDescent="0.2">
      <c r="A229" s="248" t="str">
        <f t="shared" si="3"/>
        <v xml:space="preserve">- </v>
      </c>
      <c r="B229" s="288" t="s">
        <v>991</v>
      </c>
      <c r="C229" s="245" t="s">
        <v>992</v>
      </c>
      <c r="D229" s="93"/>
      <c r="E229" s="93"/>
      <c r="F229" s="93"/>
      <c r="G229" s="93"/>
      <c r="H229" s="93"/>
      <c r="I229" s="93"/>
      <c r="J229" s="93"/>
    </row>
    <row r="230" spans="1:10" ht="45" x14ac:dyDescent="0.2">
      <c r="A230" s="248" t="str">
        <f t="shared" si="3"/>
        <v xml:space="preserve">-перевод </v>
      </c>
      <c r="B230" s="288" t="s">
        <v>993</v>
      </c>
      <c r="C230" s="245" t="s">
        <v>371</v>
      </c>
      <c r="D230" s="93"/>
      <c r="E230" s="93"/>
      <c r="F230" s="93"/>
      <c r="G230" s="93"/>
      <c r="H230" s="93"/>
      <c r="I230" s="93"/>
      <c r="J230" s="93"/>
    </row>
    <row r="231" spans="1:10" ht="30" x14ac:dyDescent="0.2">
      <c r="A231" s="333" t="str">
        <f t="shared" si="3"/>
        <v xml:space="preserve">9.3.4.Перевод </v>
      </c>
      <c r="B231" s="249" t="s">
        <v>1437</v>
      </c>
      <c r="C231" s="245" t="s">
        <v>994</v>
      </c>
      <c r="D231" s="93"/>
      <c r="E231" s="93"/>
      <c r="F231" s="93"/>
      <c r="G231" s="93"/>
      <c r="H231" s="93"/>
      <c r="I231" s="93"/>
      <c r="J231" s="93"/>
    </row>
    <row r="232" spans="1:10" ht="27" customHeight="1" x14ac:dyDescent="0.2">
      <c r="A232" s="334" t="str">
        <f t="shared" si="3"/>
        <v xml:space="preserve">9.4. </v>
      </c>
      <c r="B232" s="258" t="s">
        <v>1438</v>
      </c>
      <c r="C232" s="251"/>
      <c r="D232" s="279"/>
      <c r="E232" s="279"/>
      <c r="F232" s="279"/>
      <c r="G232" s="279"/>
      <c r="H232" s="279"/>
      <c r="I232" s="279"/>
      <c r="J232" s="279"/>
    </row>
    <row r="233" spans="1:10" ht="27" customHeight="1" x14ac:dyDescent="0.2">
      <c r="A233" s="330" t="str">
        <f t="shared" si="3"/>
        <v xml:space="preserve">9.4.1. </v>
      </c>
      <c r="B233" s="242" t="s">
        <v>1439</v>
      </c>
      <c r="C233" s="252"/>
      <c r="D233" s="93"/>
      <c r="E233" s="93"/>
      <c r="F233" s="93"/>
      <c r="G233" s="93"/>
      <c r="H233" s="93"/>
      <c r="I233" s="93"/>
      <c r="J233" s="93"/>
    </row>
    <row r="234" spans="1:10" ht="27" customHeight="1" x14ac:dyDescent="0.2">
      <c r="A234" s="330" t="str">
        <f t="shared" si="3"/>
        <v xml:space="preserve">- </v>
      </c>
      <c r="B234" s="242" t="s">
        <v>133</v>
      </c>
      <c r="C234" s="253" t="s">
        <v>59</v>
      </c>
      <c r="D234" s="93"/>
      <c r="E234" s="93"/>
      <c r="F234" s="93"/>
      <c r="G234" s="93"/>
      <c r="H234" s="93"/>
      <c r="I234" s="93"/>
      <c r="J234" s="93"/>
    </row>
    <row r="235" spans="1:10" ht="27" customHeight="1" x14ac:dyDescent="0.2">
      <c r="A235" s="331" t="str">
        <f t="shared" si="3"/>
        <v xml:space="preserve">- </v>
      </c>
      <c r="B235" s="243" t="s">
        <v>95</v>
      </c>
      <c r="C235" s="253" t="s">
        <v>42</v>
      </c>
      <c r="D235" s="93"/>
      <c r="E235" s="93"/>
      <c r="F235" s="93"/>
      <c r="G235" s="93"/>
      <c r="H235" s="93"/>
      <c r="I235" s="93"/>
      <c r="J235" s="93"/>
    </row>
    <row r="236" spans="1:10" ht="27" customHeight="1" x14ac:dyDescent="0.2">
      <c r="A236" s="329" t="str">
        <f t="shared" si="3"/>
        <v xml:space="preserve">9.4.2. </v>
      </c>
      <c r="B236" s="240" t="s">
        <v>1440</v>
      </c>
      <c r="C236" s="241" t="s">
        <v>995</v>
      </c>
      <c r="D236" s="93"/>
      <c r="E236" s="93"/>
      <c r="F236" s="93"/>
      <c r="G236" s="93"/>
      <c r="H236" s="93"/>
      <c r="I236" s="93"/>
      <c r="J236" s="93"/>
    </row>
    <row r="237" spans="1:10" ht="27" customHeight="1" x14ac:dyDescent="0.2">
      <c r="A237" s="329" t="str">
        <f t="shared" si="3"/>
        <v xml:space="preserve">9.4.3. </v>
      </c>
      <c r="B237" s="240" t="s">
        <v>1441</v>
      </c>
      <c r="C237" s="241"/>
      <c r="D237" s="93"/>
      <c r="E237" s="93"/>
      <c r="F237" s="93"/>
      <c r="G237" s="93"/>
      <c r="H237" s="93"/>
      <c r="I237" s="93"/>
      <c r="J237" s="93"/>
    </row>
    <row r="238" spans="1:10" ht="27" customHeight="1" x14ac:dyDescent="0.2">
      <c r="A238" s="331" t="str">
        <f t="shared" si="3"/>
        <v xml:space="preserve">- </v>
      </c>
      <c r="B238" s="243" t="s">
        <v>50</v>
      </c>
      <c r="C238" s="241" t="s">
        <v>2</v>
      </c>
      <c r="D238" s="93"/>
      <c r="E238" s="93"/>
      <c r="F238" s="93"/>
      <c r="G238" s="93"/>
      <c r="H238" s="93"/>
      <c r="I238" s="93"/>
      <c r="J238" s="93"/>
    </row>
    <row r="239" spans="1:10" ht="27" customHeight="1" x14ac:dyDescent="0.2">
      <c r="A239" s="331" t="str">
        <f t="shared" si="3"/>
        <v xml:space="preserve">- </v>
      </c>
      <c r="B239" s="243" t="s">
        <v>28</v>
      </c>
      <c r="C239" s="241" t="s">
        <v>36</v>
      </c>
      <c r="D239" s="93"/>
      <c r="E239" s="93"/>
      <c r="F239" s="93"/>
      <c r="G239" s="93"/>
      <c r="H239" s="93"/>
      <c r="I239" s="93"/>
      <c r="J239" s="93"/>
    </row>
    <row r="240" spans="1:10" ht="30" x14ac:dyDescent="0.2">
      <c r="A240" s="331" t="str">
        <f t="shared" si="3"/>
        <v xml:space="preserve">- </v>
      </c>
      <c r="B240" s="243" t="s">
        <v>996</v>
      </c>
      <c r="C240" s="254" t="s">
        <v>997</v>
      </c>
      <c r="D240" s="93"/>
      <c r="E240" s="93"/>
      <c r="F240" s="93"/>
      <c r="G240" s="93"/>
      <c r="H240" s="93"/>
      <c r="I240" s="93"/>
      <c r="J240" s="93"/>
    </row>
    <row r="241" spans="1:10" ht="30" x14ac:dyDescent="0.25">
      <c r="A241" s="335" t="str">
        <f t="shared" si="3"/>
        <v xml:space="preserve">9.4.4. </v>
      </c>
      <c r="B241" s="255" t="s">
        <v>1442</v>
      </c>
      <c r="C241" s="253" t="s">
        <v>36</v>
      </c>
      <c r="D241" s="93"/>
      <c r="E241" s="93"/>
      <c r="F241" s="93"/>
      <c r="G241" s="93"/>
      <c r="H241" s="93"/>
      <c r="I241" s="93"/>
      <c r="J241" s="93"/>
    </row>
    <row r="242" spans="1:10" ht="45" x14ac:dyDescent="0.2">
      <c r="A242" s="336" t="str">
        <f t="shared" si="3"/>
        <v xml:space="preserve">9.4.5. </v>
      </c>
      <c r="B242" s="256" t="s">
        <v>1443</v>
      </c>
      <c r="C242" s="241" t="s">
        <v>998</v>
      </c>
      <c r="D242" s="93"/>
      <c r="E242" s="93"/>
      <c r="F242" s="93"/>
      <c r="G242" s="93"/>
      <c r="H242" s="93"/>
      <c r="I242" s="93"/>
      <c r="J242" s="93"/>
    </row>
    <row r="243" spans="1:10" ht="40.5" customHeight="1" x14ac:dyDescent="0.2">
      <c r="A243" s="334" t="str">
        <f t="shared" si="3"/>
        <v xml:space="preserve">9.5. </v>
      </c>
      <c r="B243" s="258" t="s">
        <v>1444</v>
      </c>
      <c r="C243" s="251"/>
      <c r="D243" s="279"/>
      <c r="E243" s="279"/>
      <c r="F243" s="279"/>
      <c r="G243" s="279"/>
      <c r="H243" s="279"/>
      <c r="I243" s="279"/>
      <c r="J243" s="279"/>
    </row>
    <row r="244" spans="1:10" ht="27" customHeight="1" x14ac:dyDescent="0.2">
      <c r="A244" s="331" t="str">
        <f t="shared" si="3"/>
        <v xml:space="preserve">- </v>
      </c>
      <c r="B244" s="243" t="s">
        <v>30</v>
      </c>
      <c r="C244" s="241" t="s">
        <v>41</v>
      </c>
      <c r="D244" s="93"/>
      <c r="E244" s="93"/>
      <c r="F244" s="93"/>
      <c r="G244" s="93"/>
      <c r="H244" s="93"/>
      <c r="I244" s="93"/>
      <c r="J244" s="93"/>
    </row>
    <row r="245" spans="1:10" ht="27" customHeight="1" x14ac:dyDescent="0.2">
      <c r="A245" s="331" t="str">
        <f t="shared" si="3"/>
        <v xml:space="preserve">- </v>
      </c>
      <c r="B245" s="243" t="s">
        <v>31</v>
      </c>
      <c r="C245" s="241" t="s">
        <v>6</v>
      </c>
      <c r="D245" s="93"/>
      <c r="E245" s="93"/>
      <c r="F245" s="93"/>
      <c r="G245" s="93"/>
      <c r="H245" s="93"/>
      <c r="I245" s="93"/>
      <c r="J245" s="93"/>
    </row>
    <row r="246" spans="1:10" ht="27" customHeight="1" x14ac:dyDescent="0.2">
      <c r="A246" s="331" t="str">
        <f t="shared" si="3"/>
        <v xml:space="preserve">- </v>
      </c>
      <c r="B246" s="243" t="s">
        <v>999</v>
      </c>
      <c r="C246" s="241" t="s">
        <v>41</v>
      </c>
      <c r="D246" s="93"/>
      <c r="E246" s="93"/>
      <c r="F246" s="93"/>
      <c r="G246" s="93"/>
      <c r="H246" s="93"/>
      <c r="I246" s="93"/>
      <c r="J246" s="93"/>
    </row>
    <row r="247" spans="1:10" ht="27" customHeight="1" x14ac:dyDescent="0.2">
      <c r="A247" s="331" t="str">
        <f t="shared" si="3"/>
        <v xml:space="preserve">- </v>
      </c>
      <c r="B247" s="243" t="s">
        <v>1000</v>
      </c>
      <c r="C247" s="241" t="s">
        <v>2</v>
      </c>
      <c r="D247" s="93"/>
      <c r="E247" s="93"/>
      <c r="F247" s="93"/>
      <c r="G247" s="93"/>
      <c r="H247" s="93"/>
      <c r="I247" s="93"/>
      <c r="J247" s="93"/>
    </row>
    <row r="248" spans="1:10" ht="28.5" x14ac:dyDescent="0.2">
      <c r="A248" s="334" t="str">
        <f t="shared" si="3"/>
        <v xml:space="preserve">9.6. </v>
      </c>
      <c r="B248" s="258" t="s">
        <v>1445</v>
      </c>
      <c r="C248" s="251"/>
      <c r="D248" s="279"/>
      <c r="E248" s="279"/>
      <c r="F248" s="279"/>
      <c r="G248" s="279"/>
      <c r="H248" s="279"/>
      <c r="I248" s="279"/>
      <c r="J248" s="279"/>
    </row>
    <row r="249" spans="1:10" ht="30" x14ac:dyDescent="0.2">
      <c r="A249" s="330" t="str">
        <f t="shared" si="3"/>
        <v xml:space="preserve"> </v>
      </c>
      <c r="B249" s="242" t="s">
        <v>1006</v>
      </c>
      <c r="C249" s="241" t="s">
        <v>13</v>
      </c>
      <c r="D249" s="93"/>
      <c r="E249" s="93"/>
      <c r="F249" s="93"/>
      <c r="G249" s="93"/>
      <c r="H249" s="93"/>
      <c r="I249" s="93"/>
      <c r="J249" s="93"/>
    </row>
    <row r="250" spans="1:10" ht="165" x14ac:dyDescent="0.2">
      <c r="A250" s="334" t="str">
        <f t="shared" si="3"/>
        <v xml:space="preserve">9.7. </v>
      </c>
      <c r="B250" s="258" t="s">
        <v>1446</v>
      </c>
      <c r="C250" s="257" t="s">
        <v>1002</v>
      </c>
      <c r="D250" s="279"/>
      <c r="E250" s="279"/>
      <c r="F250" s="279"/>
      <c r="G250" s="279"/>
      <c r="H250" s="279"/>
      <c r="I250" s="279"/>
      <c r="J250" s="279"/>
    </row>
    <row r="251" spans="1:10" ht="21.75" customHeight="1" x14ac:dyDescent="0.2">
      <c r="A251" s="337" t="e">
        <f t="shared" si="3"/>
        <v>#VALUE!</v>
      </c>
      <c r="B251" s="259" t="s">
        <v>1007</v>
      </c>
      <c r="C251" s="259"/>
      <c r="D251" s="259"/>
      <c r="E251" s="259"/>
      <c r="F251" s="259"/>
      <c r="G251" s="259"/>
      <c r="H251" s="259"/>
      <c r="I251" s="259"/>
      <c r="J251" s="259"/>
    </row>
    <row r="252" spans="1:10" ht="27" customHeight="1" x14ac:dyDescent="0.25">
      <c r="A252" s="338" t="str">
        <f t="shared" si="3"/>
        <v xml:space="preserve">* </v>
      </c>
      <c r="B252" s="260" t="s">
        <v>206</v>
      </c>
      <c r="C252" s="260"/>
      <c r="D252" s="260"/>
      <c r="E252" s="260"/>
      <c r="F252" s="260"/>
      <c r="G252" s="260"/>
      <c r="H252" s="260"/>
      <c r="I252" s="260"/>
      <c r="J252" s="260"/>
    </row>
    <row r="253" spans="1:10" ht="36" customHeight="1" x14ac:dyDescent="0.2">
      <c r="A253" s="86" t="str">
        <f t="shared" si="3"/>
        <v xml:space="preserve">10. </v>
      </c>
      <c r="B253" s="85" t="s">
        <v>1448</v>
      </c>
      <c r="C253" s="86"/>
      <c r="D253" s="86"/>
      <c r="E253" s="86"/>
      <c r="F253" s="86"/>
      <c r="G253" s="86"/>
      <c r="H253" s="86"/>
      <c r="I253" s="86"/>
      <c r="J253" s="86"/>
    </row>
    <row r="254" spans="1:10" ht="28.5" x14ac:dyDescent="0.2">
      <c r="A254" s="151" t="e">
        <f t="shared" si="3"/>
        <v>#VALUE!</v>
      </c>
      <c r="B254" s="146"/>
      <c r="C254" s="151" t="s">
        <v>166</v>
      </c>
      <c r="D254" s="151" t="s">
        <v>167</v>
      </c>
      <c r="E254" s="151" t="s">
        <v>168</v>
      </c>
      <c r="F254" s="151" t="s">
        <v>169</v>
      </c>
      <c r="G254" s="151"/>
      <c r="H254" s="151"/>
      <c r="I254" s="151"/>
      <c r="J254" s="151"/>
    </row>
    <row r="255" spans="1:10" ht="186.75" customHeight="1" x14ac:dyDescent="0.2">
      <c r="A255" s="151" t="str">
        <f t="shared" si="3"/>
        <v xml:space="preserve">Вид </v>
      </c>
      <c r="B255" s="146" t="s">
        <v>93</v>
      </c>
      <c r="C255" s="285" t="s">
        <v>855</v>
      </c>
      <c r="D255" s="285" t="s">
        <v>857</v>
      </c>
      <c r="E255" s="285" t="s">
        <v>858</v>
      </c>
      <c r="F255" s="285" t="s">
        <v>856</v>
      </c>
      <c r="G255" s="285"/>
      <c r="H255" s="285"/>
      <c r="I255" s="285"/>
      <c r="J255" s="285"/>
    </row>
    <row r="256" spans="1:10" ht="37.5" customHeight="1" x14ac:dyDescent="0.2">
      <c r="A256" s="106" t="str">
        <f t="shared" si="3"/>
        <v xml:space="preserve">10.1. </v>
      </c>
      <c r="B256" s="89" t="s">
        <v>1449</v>
      </c>
      <c r="C256" s="89"/>
      <c r="D256" s="89"/>
      <c r="E256" s="89"/>
      <c r="F256" s="89"/>
      <c r="G256" s="89"/>
      <c r="H256" s="89"/>
      <c r="I256" s="89"/>
      <c r="J256" s="89"/>
    </row>
    <row r="257" spans="1:10" ht="19.5" customHeight="1" x14ac:dyDescent="0.2">
      <c r="A257" s="298" t="str">
        <f t="shared" si="3"/>
        <v xml:space="preserve">- </v>
      </c>
      <c r="B257" s="91" t="s">
        <v>170</v>
      </c>
      <c r="C257" s="293" t="s">
        <v>42</v>
      </c>
      <c r="D257" s="293" t="s">
        <v>41</v>
      </c>
      <c r="E257" s="293" t="s">
        <v>36</v>
      </c>
      <c r="F257" s="293" t="s">
        <v>59</v>
      </c>
      <c r="G257" s="293"/>
      <c r="H257" s="293"/>
      <c r="I257" s="293"/>
      <c r="J257" s="293"/>
    </row>
    <row r="258" spans="1:10" s="127" customFormat="1" ht="19.5" customHeight="1" x14ac:dyDescent="0.2">
      <c r="A258" s="340" t="str">
        <f t="shared" si="3"/>
        <v xml:space="preserve">10.1.1. </v>
      </c>
      <c r="B258" s="147" t="s">
        <v>1450</v>
      </c>
      <c r="C258" s="147"/>
      <c r="D258" s="147"/>
      <c r="E258" s="147"/>
      <c r="F258" s="147"/>
      <c r="G258" s="100"/>
      <c r="H258" s="100"/>
      <c r="I258" s="100"/>
      <c r="J258" s="100"/>
    </row>
    <row r="259" spans="1:10" ht="19.5" customHeight="1" x14ac:dyDescent="0.2">
      <c r="A259" s="298" t="str">
        <f t="shared" si="3"/>
        <v xml:space="preserve">- </v>
      </c>
      <c r="B259" s="264" t="s">
        <v>171</v>
      </c>
      <c r="C259" s="1039" t="s">
        <v>14</v>
      </c>
      <c r="D259" s="1041"/>
      <c r="E259" s="1040"/>
      <c r="F259" s="293" t="s">
        <v>14</v>
      </c>
      <c r="G259" s="101"/>
      <c r="H259" s="101"/>
      <c r="I259" s="101"/>
      <c r="J259" s="101"/>
    </row>
    <row r="260" spans="1:10" ht="19.5" customHeight="1" x14ac:dyDescent="0.2">
      <c r="A260" s="298" t="str">
        <f t="shared" si="3"/>
        <v xml:space="preserve">- </v>
      </c>
      <c r="B260" s="264" t="s">
        <v>172</v>
      </c>
      <c r="C260" s="93"/>
      <c r="D260" s="93"/>
      <c r="E260" s="93"/>
      <c r="F260" s="101"/>
      <c r="G260" s="101"/>
      <c r="H260" s="101"/>
      <c r="I260" s="101"/>
      <c r="J260" s="101"/>
    </row>
    <row r="261" spans="1:10" ht="36.75" customHeight="1" x14ac:dyDescent="0.2">
      <c r="A261" s="299" t="str">
        <f t="shared" si="3"/>
        <v xml:space="preserve">10.1.2. </v>
      </c>
      <c r="B261" s="100" t="s">
        <v>1451</v>
      </c>
      <c r="C261" s="293" t="s">
        <v>80</v>
      </c>
      <c r="D261" s="293" t="s">
        <v>80</v>
      </c>
      <c r="E261" s="293" t="s">
        <v>173</v>
      </c>
      <c r="F261" s="293" t="s">
        <v>173</v>
      </c>
      <c r="G261" s="293"/>
      <c r="H261" s="293"/>
      <c r="I261" s="293"/>
      <c r="J261" s="293"/>
    </row>
    <row r="262" spans="1:10" ht="19.5" customHeight="1" x14ac:dyDescent="0.2">
      <c r="A262" s="299" t="str">
        <f t="shared" ref="A262:A325" si="4">LEFT(B262,SEARCH(" ",B262,1))</f>
        <v xml:space="preserve">10.1.3. </v>
      </c>
      <c r="B262" s="100" t="s">
        <v>1452</v>
      </c>
      <c r="C262" s="1039" t="s">
        <v>59</v>
      </c>
      <c r="D262" s="1041"/>
      <c r="E262" s="1041"/>
      <c r="F262" s="1040"/>
      <c r="G262" s="101"/>
      <c r="H262" s="101"/>
      <c r="I262" s="101"/>
      <c r="J262" s="101"/>
    </row>
    <row r="263" spans="1:10" ht="55.5" customHeight="1" x14ac:dyDescent="0.2">
      <c r="A263" s="299" t="str">
        <f t="shared" si="4"/>
        <v xml:space="preserve">10.1.4. </v>
      </c>
      <c r="B263" s="100" t="s">
        <v>1453</v>
      </c>
      <c r="C263" s="1062" t="s">
        <v>12</v>
      </c>
      <c r="D263" s="1063"/>
      <c r="E263" s="1063"/>
      <c r="F263" s="1064"/>
      <c r="G263" s="107"/>
      <c r="H263" s="107"/>
      <c r="I263" s="107"/>
      <c r="J263" s="107"/>
    </row>
    <row r="264" spans="1:10" ht="19.5" customHeight="1" x14ac:dyDescent="0.2">
      <c r="A264" s="106" t="str">
        <f t="shared" si="4"/>
        <v xml:space="preserve">10.2. </v>
      </c>
      <c r="B264" s="89" t="s">
        <v>1454</v>
      </c>
      <c r="C264" s="89"/>
      <c r="D264" s="89"/>
      <c r="E264" s="89"/>
      <c r="F264" s="89"/>
      <c r="G264" s="89"/>
      <c r="H264" s="89"/>
      <c r="I264" s="89"/>
      <c r="J264" s="89"/>
    </row>
    <row r="265" spans="1:10" ht="19.5" customHeight="1" x14ac:dyDescent="0.2">
      <c r="A265" s="341" t="str">
        <f t="shared" si="4"/>
        <v xml:space="preserve">10.2.1. </v>
      </c>
      <c r="B265" s="104" t="s">
        <v>1455</v>
      </c>
      <c r="C265" s="1052"/>
      <c r="D265" s="1053"/>
      <c r="E265" s="1053"/>
      <c r="F265" s="1054"/>
      <c r="G265" s="108"/>
      <c r="H265" s="108"/>
      <c r="I265" s="108"/>
      <c r="J265" s="108"/>
    </row>
    <row r="266" spans="1:10" ht="19.5" customHeight="1" x14ac:dyDescent="0.2">
      <c r="A266" s="298" t="str">
        <f t="shared" si="4"/>
        <v xml:space="preserve">- </v>
      </c>
      <c r="B266" s="91" t="s">
        <v>51</v>
      </c>
      <c r="C266" s="1055" t="s">
        <v>416</v>
      </c>
      <c r="D266" s="1056"/>
      <c r="E266" s="1056"/>
      <c r="F266" s="1057"/>
      <c r="G266" s="293"/>
      <c r="H266" s="293"/>
      <c r="I266" s="293"/>
      <c r="J266" s="293"/>
    </row>
    <row r="267" spans="1:10" ht="19.5" customHeight="1" x14ac:dyDescent="0.2">
      <c r="A267" s="298" t="str">
        <f t="shared" si="4"/>
        <v xml:space="preserve">- </v>
      </c>
      <c r="B267" s="91" t="s">
        <v>97</v>
      </c>
      <c r="C267" s="1055" t="s">
        <v>416</v>
      </c>
      <c r="D267" s="1056"/>
      <c r="E267" s="1056"/>
      <c r="F267" s="1057"/>
      <c r="G267" s="293"/>
      <c r="H267" s="293"/>
      <c r="I267" s="293"/>
      <c r="J267" s="293"/>
    </row>
    <row r="268" spans="1:10" ht="32.25" customHeight="1" x14ac:dyDescent="0.2">
      <c r="A268" s="298" t="str">
        <f t="shared" si="4"/>
        <v xml:space="preserve">- </v>
      </c>
      <c r="B268" s="91" t="s">
        <v>55</v>
      </c>
      <c r="C268" s="1058" t="s">
        <v>58</v>
      </c>
      <c r="D268" s="1059"/>
      <c r="E268" s="1059"/>
      <c r="F268" s="1060"/>
      <c r="G268" s="91"/>
      <c r="H268" s="91"/>
      <c r="I268" s="91"/>
      <c r="J268" s="91"/>
    </row>
    <row r="269" spans="1:10" ht="30.75" customHeight="1" x14ac:dyDescent="0.2">
      <c r="A269" s="341" t="str">
        <f t="shared" si="4"/>
        <v xml:space="preserve">10.2.2. </v>
      </c>
      <c r="B269" s="104" t="s">
        <v>1456</v>
      </c>
      <c r="C269" s="1052"/>
      <c r="D269" s="1053"/>
      <c r="E269" s="1053"/>
      <c r="F269" s="1054"/>
      <c r="G269" s="108"/>
      <c r="H269" s="108"/>
      <c r="I269" s="108"/>
      <c r="J269" s="108"/>
    </row>
    <row r="270" spans="1:10" ht="18" customHeight="1" x14ac:dyDescent="0.2">
      <c r="A270" s="298" t="str">
        <f t="shared" si="4"/>
        <v xml:space="preserve">на </v>
      </c>
      <c r="B270" s="91" t="s">
        <v>369</v>
      </c>
      <c r="C270" s="1039" t="s">
        <v>59</v>
      </c>
      <c r="D270" s="1041"/>
      <c r="E270" s="1041"/>
      <c r="F270" s="1040"/>
      <c r="G270" s="101"/>
      <c r="H270" s="101"/>
      <c r="I270" s="101"/>
      <c r="J270" s="101"/>
    </row>
    <row r="271" spans="1:10" s="163" customFormat="1" ht="85.5" customHeight="1" x14ac:dyDescent="0.2">
      <c r="A271" s="298" t="str">
        <f t="shared" si="4"/>
        <v xml:space="preserve">на </v>
      </c>
      <c r="B271" s="91" t="s">
        <v>370</v>
      </c>
      <c r="C271" s="1039" t="s">
        <v>825</v>
      </c>
      <c r="D271" s="1040"/>
      <c r="E271" s="1039" t="s">
        <v>826</v>
      </c>
      <c r="F271" s="1040"/>
      <c r="G271" s="101"/>
      <c r="H271" s="101"/>
      <c r="I271" s="101"/>
      <c r="J271" s="101"/>
    </row>
    <row r="272" spans="1:10" ht="18" customHeight="1" x14ac:dyDescent="0.2">
      <c r="A272" s="298" t="str">
        <f t="shared" si="4"/>
        <v xml:space="preserve">с </v>
      </c>
      <c r="B272" s="91" t="s">
        <v>372</v>
      </c>
      <c r="C272" s="1039" t="s">
        <v>59</v>
      </c>
      <c r="D272" s="1041"/>
      <c r="E272" s="1041"/>
      <c r="F272" s="1040"/>
      <c r="G272" s="101"/>
      <c r="H272" s="101"/>
      <c r="I272" s="101"/>
      <c r="J272" s="101"/>
    </row>
    <row r="273" spans="1:10" ht="18" customHeight="1" x14ac:dyDescent="0.2">
      <c r="A273" s="341" t="str">
        <f t="shared" si="4"/>
        <v xml:space="preserve">10.2.3. </v>
      </c>
      <c r="B273" s="104" t="s">
        <v>1457</v>
      </c>
      <c r="C273" s="1052"/>
      <c r="D273" s="1053"/>
      <c r="E273" s="1053"/>
      <c r="F273" s="1054"/>
      <c r="G273" s="108"/>
      <c r="H273" s="108"/>
      <c r="I273" s="108"/>
      <c r="J273" s="108"/>
    </row>
    <row r="274" spans="1:10" ht="18" customHeight="1" x14ac:dyDescent="0.2">
      <c r="A274" s="299" t="str">
        <f t="shared" si="4"/>
        <v xml:space="preserve">в </v>
      </c>
      <c r="B274" s="100" t="s">
        <v>137</v>
      </c>
      <c r="C274" s="1049"/>
      <c r="D274" s="1050"/>
      <c r="E274" s="1050"/>
      <c r="F274" s="1051"/>
      <c r="G274" s="100"/>
      <c r="H274" s="100"/>
      <c r="I274" s="100"/>
      <c r="J274" s="100"/>
    </row>
    <row r="275" spans="1:10" ht="18" customHeight="1" x14ac:dyDescent="0.2">
      <c r="A275" s="298" t="str">
        <f t="shared" si="4"/>
        <v xml:space="preserve">- </v>
      </c>
      <c r="B275" s="91" t="s">
        <v>174</v>
      </c>
      <c r="C275" s="1039" t="s">
        <v>850</v>
      </c>
      <c r="D275" s="1041"/>
      <c r="E275" s="1041"/>
      <c r="F275" s="1040"/>
      <c r="G275" s="101"/>
      <c r="H275" s="101"/>
      <c r="I275" s="101"/>
      <c r="J275" s="101"/>
    </row>
    <row r="276" spans="1:10" ht="41.25" customHeight="1" x14ac:dyDescent="0.2">
      <c r="A276" s="299" t="str">
        <f t="shared" si="4"/>
        <v xml:space="preserve">в </v>
      </c>
      <c r="B276" s="100" t="s">
        <v>138</v>
      </c>
      <c r="C276" s="1049"/>
      <c r="D276" s="1050"/>
      <c r="E276" s="1050"/>
      <c r="F276" s="1051"/>
      <c r="G276" s="100"/>
      <c r="H276" s="100"/>
      <c r="I276" s="100"/>
      <c r="J276" s="100"/>
    </row>
    <row r="277" spans="1:10" ht="18" customHeight="1" x14ac:dyDescent="0.2">
      <c r="A277" s="298" t="str">
        <f t="shared" si="4"/>
        <v xml:space="preserve">- </v>
      </c>
      <c r="B277" s="91" t="s">
        <v>174</v>
      </c>
      <c r="C277" s="1039" t="s">
        <v>850</v>
      </c>
      <c r="D277" s="1041"/>
      <c r="E277" s="1041"/>
      <c r="F277" s="1040"/>
      <c r="G277" s="101"/>
      <c r="H277" s="101"/>
      <c r="I277" s="101"/>
      <c r="J277" s="101"/>
    </row>
    <row r="278" spans="1:10" ht="18" customHeight="1" x14ac:dyDescent="0.2">
      <c r="A278" s="299" t="str">
        <f t="shared" si="4"/>
        <v xml:space="preserve">в </v>
      </c>
      <c r="B278" s="100" t="s">
        <v>139</v>
      </c>
      <c r="C278" s="1049"/>
      <c r="D278" s="1050"/>
      <c r="E278" s="1050"/>
      <c r="F278" s="1051"/>
      <c r="G278" s="100"/>
      <c r="H278" s="100"/>
      <c r="I278" s="100"/>
      <c r="J278" s="100"/>
    </row>
    <row r="279" spans="1:10" ht="18" customHeight="1" x14ac:dyDescent="0.2">
      <c r="A279" s="298" t="str">
        <f t="shared" si="4"/>
        <v xml:space="preserve">- </v>
      </c>
      <c r="B279" s="91" t="s">
        <v>174</v>
      </c>
      <c r="C279" s="1039" t="s">
        <v>853</v>
      </c>
      <c r="D279" s="1041"/>
      <c r="E279" s="1041"/>
      <c r="F279" s="1040"/>
      <c r="G279" s="101"/>
      <c r="H279" s="101"/>
      <c r="I279" s="101"/>
      <c r="J279" s="101"/>
    </row>
    <row r="280" spans="1:10" ht="18" customHeight="1" x14ac:dyDescent="0.2">
      <c r="A280" s="299" t="str">
        <f t="shared" si="4"/>
        <v xml:space="preserve">в </v>
      </c>
      <c r="B280" s="100" t="s">
        <v>140</v>
      </c>
      <c r="C280" s="1039"/>
      <c r="D280" s="1041"/>
      <c r="E280" s="1041"/>
      <c r="F280" s="1040"/>
      <c r="G280" s="101"/>
      <c r="H280" s="101"/>
      <c r="I280" s="101"/>
      <c r="J280" s="101"/>
    </row>
    <row r="281" spans="1:10" ht="18" customHeight="1" x14ac:dyDescent="0.2">
      <c r="A281" s="298" t="str">
        <f t="shared" si="4"/>
        <v xml:space="preserve">- </v>
      </c>
      <c r="B281" s="91" t="s">
        <v>174</v>
      </c>
      <c r="C281" s="1039" t="s">
        <v>853</v>
      </c>
      <c r="D281" s="1041"/>
      <c r="E281" s="1041"/>
      <c r="F281" s="1040"/>
      <c r="G281" s="101"/>
      <c r="H281" s="101"/>
      <c r="I281" s="101"/>
      <c r="J281" s="101"/>
    </row>
    <row r="282" spans="1:10" ht="36" customHeight="1" x14ac:dyDescent="0.2">
      <c r="A282" s="342" t="str">
        <f t="shared" si="4"/>
        <v xml:space="preserve">10.2.4. </v>
      </c>
      <c r="B282" s="109" t="s">
        <v>1458</v>
      </c>
      <c r="C282" s="101"/>
      <c r="D282" s="101"/>
      <c r="E282" s="101"/>
      <c r="F282" s="101"/>
      <c r="G282" s="101"/>
      <c r="H282" s="101"/>
      <c r="I282" s="101"/>
      <c r="J282" s="101"/>
    </row>
    <row r="283" spans="1:10" s="163" customFormat="1" ht="33" customHeight="1" x14ac:dyDescent="0.2">
      <c r="A283" s="298" t="str">
        <f t="shared" si="4"/>
        <v xml:space="preserve">на </v>
      </c>
      <c r="B283" s="91" t="s">
        <v>644</v>
      </c>
      <c r="C283" s="1039" t="s">
        <v>371</v>
      </c>
      <c r="D283" s="1041"/>
      <c r="E283" s="1041"/>
      <c r="F283" s="1040"/>
      <c r="G283" s="101"/>
      <c r="H283" s="101"/>
      <c r="I283" s="101"/>
      <c r="J283" s="101"/>
    </row>
    <row r="284" spans="1:10" ht="18" customHeight="1" x14ac:dyDescent="0.2">
      <c r="A284" s="106" t="str">
        <f t="shared" si="4"/>
        <v xml:space="preserve">10.3. </v>
      </c>
      <c r="B284" s="89" t="s">
        <v>1459</v>
      </c>
      <c r="C284" s="89"/>
      <c r="D284" s="89"/>
      <c r="E284" s="89"/>
      <c r="F284" s="89"/>
      <c r="G284" s="89"/>
      <c r="H284" s="89"/>
      <c r="I284" s="89"/>
      <c r="J284" s="89"/>
    </row>
    <row r="285" spans="1:10" ht="20.25" customHeight="1" x14ac:dyDescent="0.2">
      <c r="A285" s="299" t="str">
        <f t="shared" si="4"/>
        <v xml:space="preserve">10.3.1. </v>
      </c>
      <c r="B285" s="100" t="s">
        <v>1460</v>
      </c>
      <c r="C285" s="1049"/>
      <c r="D285" s="1050"/>
      <c r="E285" s="1050"/>
      <c r="F285" s="1051"/>
      <c r="G285" s="100"/>
      <c r="H285" s="100"/>
      <c r="I285" s="100"/>
      <c r="J285" s="100"/>
    </row>
    <row r="286" spans="1:10" s="163" customFormat="1" ht="79.5" customHeight="1" x14ac:dyDescent="0.2">
      <c r="A286" s="298" t="str">
        <f t="shared" si="4"/>
        <v xml:space="preserve">- </v>
      </c>
      <c r="B286" s="91" t="s">
        <v>133</v>
      </c>
      <c r="C286" s="1046" t="s">
        <v>635</v>
      </c>
      <c r="D286" s="1047"/>
      <c r="E286" s="1046" t="s">
        <v>823</v>
      </c>
      <c r="F286" s="1047"/>
      <c r="G286" s="110"/>
      <c r="H286" s="110"/>
      <c r="I286" s="110"/>
      <c r="J286" s="110"/>
    </row>
    <row r="287" spans="1:10" ht="34.5" customHeight="1" x14ac:dyDescent="0.2">
      <c r="A287" s="298" t="str">
        <f t="shared" si="4"/>
        <v xml:space="preserve">- </v>
      </c>
      <c r="B287" s="91" t="s">
        <v>150</v>
      </c>
      <c r="C287" s="1046" t="s">
        <v>59</v>
      </c>
      <c r="D287" s="1048"/>
      <c r="E287" s="1048"/>
      <c r="F287" s="1047"/>
      <c r="G287" s="110"/>
      <c r="H287" s="110"/>
      <c r="I287" s="110"/>
      <c r="J287" s="110"/>
    </row>
    <row r="288" spans="1:10" ht="36.75" customHeight="1" x14ac:dyDescent="0.2">
      <c r="A288" s="298" t="str">
        <f t="shared" si="4"/>
        <v xml:space="preserve">- </v>
      </c>
      <c r="B288" s="91" t="s">
        <v>127</v>
      </c>
      <c r="C288" s="1046" t="s">
        <v>37</v>
      </c>
      <c r="D288" s="1048"/>
      <c r="E288" s="1048"/>
      <c r="F288" s="1047"/>
      <c r="G288" s="110"/>
      <c r="H288" s="110"/>
      <c r="I288" s="110"/>
      <c r="J288" s="110"/>
    </row>
    <row r="289" spans="1:10" ht="102" customHeight="1" x14ac:dyDescent="0.2">
      <c r="A289" s="186" t="str">
        <f t="shared" si="4"/>
        <v xml:space="preserve">- </v>
      </c>
      <c r="B289" s="99" t="s">
        <v>135</v>
      </c>
      <c r="C289" s="111" t="s">
        <v>175</v>
      </c>
      <c r="D289" s="111" t="s">
        <v>175</v>
      </c>
      <c r="E289" s="111" t="s">
        <v>458</v>
      </c>
      <c r="F289" s="111" t="s">
        <v>458</v>
      </c>
      <c r="G289" s="111"/>
      <c r="H289" s="111"/>
      <c r="I289" s="111"/>
      <c r="J289" s="111"/>
    </row>
    <row r="290" spans="1:10" ht="37.5" customHeight="1" x14ac:dyDescent="0.2">
      <c r="A290" s="299" t="str">
        <f t="shared" si="4"/>
        <v xml:space="preserve">10.3.2. </v>
      </c>
      <c r="B290" s="100" t="s">
        <v>1461</v>
      </c>
      <c r="C290" s="91"/>
      <c r="D290" s="91"/>
      <c r="E290" s="91"/>
      <c r="F290" s="91"/>
      <c r="G290" s="91"/>
      <c r="H290" s="91"/>
      <c r="I290" s="91"/>
      <c r="J290" s="91"/>
    </row>
    <row r="291" spans="1:10" s="163" customFormat="1" ht="74.25" customHeight="1" x14ac:dyDescent="0.2">
      <c r="A291" s="298" t="str">
        <f t="shared" si="4"/>
        <v xml:space="preserve">- </v>
      </c>
      <c r="B291" s="91" t="s">
        <v>136</v>
      </c>
      <c r="C291" s="1039" t="s">
        <v>636</v>
      </c>
      <c r="D291" s="1040"/>
      <c r="E291" s="1039" t="s">
        <v>824</v>
      </c>
      <c r="F291" s="1040"/>
      <c r="G291" s="101"/>
      <c r="H291" s="101"/>
      <c r="I291" s="101"/>
      <c r="J291" s="101"/>
    </row>
    <row r="292" spans="1:10" ht="80.25" customHeight="1" x14ac:dyDescent="0.2">
      <c r="A292" s="293" t="str">
        <f t="shared" si="4"/>
        <v xml:space="preserve"> </v>
      </c>
      <c r="B292" s="101" t="s">
        <v>373</v>
      </c>
      <c r="C292" s="1039" t="s">
        <v>834</v>
      </c>
      <c r="D292" s="1040"/>
      <c r="E292" s="1039" t="s">
        <v>834</v>
      </c>
      <c r="F292" s="1040"/>
      <c r="G292" s="101"/>
      <c r="H292" s="101"/>
      <c r="I292" s="101"/>
      <c r="J292" s="101"/>
    </row>
    <row r="293" spans="1:10" ht="40.5" customHeight="1" x14ac:dyDescent="0.2">
      <c r="A293" s="298" t="str">
        <f t="shared" si="4"/>
        <v xml:space="preserve">- </v>
      </c>
      <c r="B293" s="91" t="s">
        <v>95</v>
      </c>
      <c r="C293" s="293" t="s">
        <v>151</v>
      </c>
      <c r="D293" s="293" t="s">
        <v>151</v>
      </c>
      <c r="E293" s="293" t="s">
        <v>151</v>
      </c>
      <c r="F293" s="293" t="s">
        <v>151</v>
      </c>
      <c r="G293" s="293"/>
      <c r="H293" s="293"/>
      <c r="I293" s="293"/>
      <c r="J293" s="293"/>
    </row>
    <row r="294" spans="1:10" ht="33.75" customHeight="1" x14ac:dyDescent="0.2">
      <c r="A294" s="299" t="str">
        <f t="shared" si="4"/>
        <v xml:space="preserve">10.3.3. </v>
      </c>
      <c r="B294" s="100" t="s">
        <v>1462</v>
      </c>
      <c r="C294" s="1039" t="s">
        <v>59</v>
      </c>
      <c r="D294" s="1041"/>
      <c r="E294" s="1041"/>
      <c r="F294" s="1040"/>
      <c r="G294" s="101"/>
      <c r="H294" s="101"/>
      <c r="I294" s="101"/>
      <c r="J294" s="101"/>
    </row>
    <row r="295" spans="1:10" ht="26.25" customHeight="1" x14ac:dyDescent="0.2">
      <c r="A295" s="343" t="str">
        <f t="shared" si="4"/>
        <v xml:space="preserve">- </v>
      </c>
      <c r="B295" s="102" t="s">
        <v>368</v>
      </c>
      <c r="C295" s="1042" t="s">
        <v>852</v>
      </c>
      <c r="D295" s="1043"/>
      <c r="E295" s="1043"/>
      <c r="F295" s="1044"/>
      <c r="G295" s="101"/>
      <c r="H295" s="101"/>
      <c r="I295" s="101"/>
      <c r="J295" s="101"/>
    </row>
    <row r="296" spans="1:10" ht="51" customHeight="1" x14ac:dyDescent="0.2">
      <c r="A296" s="344" t="str">
        <f t="shared" si="4"/>
        <v xml:space="preserve">10.4 </v>
      </c>
      <c r="B296" s="112" t="s">
        <v>1463</v>
      </c>
      <c r="C296" s="112"/>
      <c r="D296" s="112"/>
      <c r="E296" s="112"/>
      <c r="F296" s="112"/>
      <c r="G296" s="112"/>
      <c r="H296" s="112"/>
      <c r="I296" s="112"/>
      <c r="J296" s="112"/>
    </row>
    <row r="297" spans="1:10" ht="24.75" customHeight="1" x14ac:dyDescent="0.2">
      <c r="A297" s="299" t="str">
        <f t="shared" si="4"/>
        <v xml:space="preserve">- </v>
      </c>
      <c r="B297" s="100" t="s">
        <v>176</v>
      </c>
      <c r="C297" s="100"/>
      <c r="D297" s="100"/>
      <c r="E297" s="100"/>
      <c r="F297" s="100"/>
      <c r="G297" s="100"/>
      <c r="H297" s="100"/>
      <c r="I297" s="100"/>
      <c r="J297" s="100"/>
    </row>
    <row r="298" spans="1:10" ht="60" customHeight="1" x14ac:dyDescent="0.2">
      <c r="A298" s="298" t="e">
        <f t="shared" si="4"/>
        <v>#VALUE!</v>
      </c>
      <c r="B298" s="91" t="s">
        <v>87</v>
      </c>
      <c r="C298" s="293" t="s">
        <v>159</v>
      </c>
      <c r="D298" s="293" t="s">
        <v>160</v>
      </c>
      <c r="E298" s="293" t="s">
        <v>177</v>
      </c>
      <c r="F298" s="293" t="s">
        <v>177</v>
      </c>
      <c r="G298" s="293"/>
      <c r="H298" s="293"/>
      <c r="I298" s="293"/>
      <c r="J298" s="293"/>
    </row>
    <row r="299" spans="1:10" ht="67.5" customHeight="1" x14ac:dyDescent="0.2">
      <c r="A299" s="298" t="e">
        <f t="shared" si="4"/>
        <v>#VALUE!</v>
      </c>
      <c r="B299" s="91" t="s">
        <v>88</v>
      </c>
      <c r="C299" s="293" t="s">
        <v>162</v>
      </c>
      <c r="D299" s="293" t="s">
        <v>163</v>
      </c>
      <c r="E299" s="293" t="s">
        <v>178</v>
      </c>
      <c r="F299" s="293" t="s">
        <v>178</v>
      </c>
      <c r="G299" s="293"/>
      <c r="H299" s="293"/>
      <c r="I299" s="293"/>
      <c r="J299" s="293"/>
    </row>
    <row r="300" spans="1:10" ht="22.5" customHeight="1" x14ac:dyDescent="0.2">
      <c r="A300" s="299" t="str">
        <f t="shared" si="4"/>
        <v xml:space="preserve">- </v>
      </c>
      <c r="B300" s="100" t="s">
        <v>179</v>
      </c>
      <c r="C300" s="100"/>
      <c r="D300" s="100"/>
      <c r="E300" s="100"/>
      <c r="F300" s="100"/>
      <c r="G300" s="100"/>
      <c r="H300" s="100"/>
      <c r="I300" s="100"/>
      <c r="J300" s="100"/>
    </row>
    <row r="301" spans="1:10" ht="63.75" customHeight="1" x14ac:dyDescent="0.2">
      <c r="A301" s="298" t="e">
        <f t="shared" si="4"/>
        <v>#VALUE!</v>
      </c>
      <c r="B301" s="91" t="s">
        <v>87</v>
      </c>
      <c r="C301" s="293" t="s">
        <v>159</v>
      </c>
      <c r="D301" s="293" t="s">
        <v>160</v>
      </c>
      <c r="E301" s="293" t="s">
        <v>177</v>
      </c>
      <c r="F301" s="293" t="s">
        <v>177</v>
      </c>
      <c r="G301" s="293"/>
      <c r="H301" s="293"/>
      <c r="I301" s="293"/>
      <c r="J301" s="293"/>
    </row>
    <row r="302" spans="1:10" ht="64.5" customHeight="1" x14ac:dyDescent="0.2">
      <c r="A302" s="297" t="e">
        <f t="shared" si="4"/>
        <v>#VALUE!</v>
      </c>
      <c r="B302" s="103" t="s">
        <v>88</v>
      </c>
      <c r="C302" s="293" t="s">
        <v>162</v>
      </c>
      <c r="D302" s="293" t="s">
        <v>163</v>
      </c>
      <c r="E302" s="293" t="s">
        <v>178</v>
      </c>
      <c r="F302" s="293" t="s">
        <v>178</v>
      </c>
      <c r="G302" s="293"/>
      <c r="H302" s="293"/>
      <c r="I302" s="293"/>
      <c r="J302" s="293"/>
    </row>
    <row r="303" spans="1:10" ht="19.5" customHeight="1" x14ac:dyDescent="0.2">
      <c r="A303" s="345" t="str">
        <f t="shared" si="4"/>
        <v xml:space="preserve">10.5. </v>
      </c>
      <c r="B303" s="113" t="s">
        <v>1464</v>
      </c>
      <c r="C303" s="89"/>
      <c r="D303" s="89"/>
      <c r="E303" s="89"/>
      <c r="F303" s="89"/>
      <c r="G303" s="89"/>
      <c r="H303" s="89"/>
      <c r="I303" s="89"/>
      <c r="J303" s="89"/>
    </row>
    <row r="304" spans="1:10" ht="31.5" customHeight="1" x14ac:dyDescent="0.2">
      <c r="A304" s="299" t="str">
        <f t="shared" si="4"/>
        <v xml:space="preserve">10.5.1. </v>
      </c>
      <c r="B304" s="100" t="s">
        <v>1465</v>
      </c>
      <c r="C304" s="100"/>
      <c r="D304" s="100"/>
      <c r="E304" s="100"/>
      <c r="F304" s="100"/>
      <c r="G304" s="100"/>
      <c r="H304" s="100"/>
      <c r="I304" s="100"/>
      <c r="J304" s="100"/>
    </row>
    <row r="305" spans="1:10" ht="19.5" customHeight="1" x14ac:dyDescent="0.2">
      <c r="A305" s="343" t="str">
        <f t="shared" si="4"/>
        <v xml:space="preserve">- </v>
      </c>
      <c r="B305" s="102" t="s">
        <v>133</v>
      </c>
      <c r="C305" s="1045" t="s">
        <v>7</v>
      </c>
      <c r="D305" s="1045"/>
      <c r="E305" s="1045"/>
      <c r="F305" s="1045"/>
      <c r="G305" s="101"/>
      <c r="H305" s="101"/>
      <c r="I305" s="101"/>
      <c r="J305" s="101"/>
    </row>
    <row r="306" spans="1:10" ht="19.5" customHeight="1" x14ac:dyDescent="0.2">
      <c r="A306" s="298" t="str">
        <f t="shared" si="4"/>
        <v xml:space="preserve">- </v>
      </c>
      <c r="B306" s="91" t="s">
        <v>95</v>
      </c>
      <c r="C306" s="1037" t="s">
        <v>42</v>
      </c>
      <c r="D306" s="1037"/>
      <c r="E306" s="1037"/>
      <c r="F306" s="1037"/>
      <c r="G306" s="101"/>
      <c r="H306" s="101"/>
      <c r="I306" s="101"/>
      <c r="J306" s="101"/>
    </row>
    <row r="307" spans="1:10" ht="19.5" customHeight="1" x14ac:dyDescent="0.2">
      <c r="A307" s="293" t="str">
        <f t="shared" si="4"/>
        <v xml:space="preserve">Запрос </v>
      </c>
      <c r="B307" s="101" t="s">
        <v>83</v>
      </c>
      <c r="C307" s="1037" t="s">
        <v>42</v>
      </c>
      <c r="D307" s="1037"/>
      <c r="E307" s="1037"/>
      <c r="F307" s="1037"/>
      <c r="G307" s="101"/>
      <c r="H307" s="101"/>
      <c r="I307" s="101"/>
      <c r="J307" s="101"/>
    </row>
    <row r="308" spans="1:10" ht="19.5" customHeight="1" x14ac:dyDescent="0.2">
      <c r="A308" s="299" t="str">
        <f t="shared" si="4"/>
        <v xml:space="preserve">10.5.2. </v>
      </c>
      <c r="B308" s="100" t="s">
        <v>1466</v>
      </c>
      <c r="C308" s="1037"/>
      <c r="D308" s="1037"/>
      <c r="E308" s="1037"/>
      <c r="F308" s="1037"/>
      <c r="G308" s="100"/>
      <c r="H308" s="100"/>
      <c r="I308" s="100"/>
      <c r="J308" s="100"/>
    </row>
    <row r="309" spans="1:10" ht="19.5" customHeight="1" x14ac:dyDescent="0.2">
      <c r="A309" s="299" t="e">
        <f t="shared" si="4"/>
        <v>#VALUE!</v>
      </c>
      <c r="B309" s="100" t="s">
        <v>84</v>
      </c>
      <c r="C309" s="1037"/>
      <c r="D309" s="1037"/>
      <c r="E309" s="1037"/>
      <c r="F309" s="1037"/>
      <c r="G309" s="100"/>
      <c r="H309" s="100"/>
      <c r="I309" s="100"/>
      <c r="J309" s="100"/>
    </row>
    <row r="310" spans="1:10" ht="19.5" customHeight="1" x14ac:dyDescent="0.2">
      <c r="A310" s="298" t="str">
        <f t="shared" si="4"/>
        <v xml:space="preserve">- </v>
      </c>
      <c r="B310" s="91" t="s">
        <v>174</v>
      </c>
      <c r="C310" s="1037" t="s">
        <v>49</v>
      </c>
      <c r="D310" s="1037"/>
      <c r="E310" s="1037"/>
      <c r="F310" s="1037"/>
      <c r="G310" s="101"/>
      <c r="H310" s="101"/>
      <c r="I310" s="101"/>
      <c r="J310" s="101"/>
    </row>
    <row r="311" spans="1:10" ht="19.5" customHeight="1" x14ac:dyDescent="0.2">
      <c r="A311" s="299" t="e">
        <f t="shared" si="4"/>
        <v>#VALUE!</v>
      </c>
      <c r="B311" s="100" t="s">
        <v>85</v>
      </c>
      <c r="C311" s="1037"/>
      <c r="D311" s="1037"/>
      <c r="E311" s="1037"/>
      <c r="F311" s="1037"/>
      <c r="G311" s="100"/>
      <c r="H311" s="100"/>
      <c r="I311" s="100"/>
      <c r="J311" s="100"/>
    </row>
    <row r="312" spans="1:10" ht="19.5" customHeight="1" x14ac:dyDescent="0.2">
      <c r="A312" s="298" t="str">
        <f t="shared" si="4"/>
        <v xml:space="preserve">- </v>
      </c>
      <c r="B312" s="91" t="s">
        <v>174</v>
      </c>
      <c r="C312" s="1037" t="s">
        <v>36</v>
      </c>
      <c r="D312" s="1037"/>
      <c r="E312" s="1037"/>
      <c r="F312" s="1037"/>
      <c r="G312" s="101"/>
      <c r="H312" s="101"/>
      <c r="I312" s="101"/>
      <c r="J312" s="101"/>
    </row>
    <row r="313" spans="1:10" ht="32.25" customHeight="1" x14ac:dyDescent="0.2">
      <c r="A313" s="299" t="str">
        <f t="shared" si="4"/>
        <v xml:space="preserve">дополнительная, </v>
      </c>
      <c r="B313" s="100" t="s">
        <v>86</v>
      </c>
      <c r="C313" s="1037"/>
      <c r="D313" s="1037"/>
      <c r="E313" s="1037"/>
      <c r="F313" s="1037"/>
      <c r="G313" s="100"/>
      <c r="H313" s="100"/>
      <c r="I313" s="100"/>
      <c r="J313" s="100"/>
    </row>
    <row r="314" spans="1:10" ht="19.5" customHeight="1" x14ac:dyDescent="0.2">
      <c r="A314" s="298" t="str">
        <f t="shared" si="4"/>
        <v xml:space="preserve">- </v>
      </c>
      <c r="B314" s="91" t="s">
        <v>174</v>
      </c>
      <c r="C314" s="1037" t="s">
        <v>1</v>
      </c>
      <c r="D314" s="1037"/>
      <c r="E314" s="1037"/>
      <c r="F314" s="1037"/>
      <c r="G314" s="101"/>
      <c r="H314" s="101"/>
      <c r="I314" s="101"/>
      <c r="J314" s="101"/>
    </row>
    <row r="315" spans="1:10" ht="32.25" customHeight="1" x14ac:dyDescent="0.2">
      <c r="A315" s="299" t="str">
        <f t="shared" si="4"/>
        <v xml:space="preserve">предоставление </v>
      </c>
      <c r="B315" s="100" t="s">
        <v>462</v>
      </c>
      <c r="C315" s="1037"/>
      <c r="D315" s="1037"/>
      <c r="E315" s="1037"/>
      <c r="F315" s="1037"/>
      <c r="G315" s="100"/>
      <c r="H315" s="100"/>
      <c r="I315" s="100"/>
      <c r="J315" s="100"/>
    </row>
    <row r="316" spans="1:10" ht="20.25" customHeight="1" x14ac:dyDescent="0.2">
      <c r="A316" s="298" t="str">
        <f t="shared" si="4"/>
        <v xml:space="preserve">- </v>
      </c>
      <c r="B316" s="91" t="s">
        <v>495</v>
      </c>
      <c r="C316" s="1037" t="s">
        <v>78</v>
      </c>
      <c r="D316" s="1037"/>
      <c r="E316" s="1037"/>
      <c r="F316" s="1037"/>
      <c r="G316" s="101"/>
      <c r="H316" s="101"/>
      <c r="I316" s="101"/>
      <c r="J316" s="101"/>
    </row>
    <row r="317" spans="1:10" ht="37.5" customHeight="1" x14ac:dyDescent="0.2">
      <c r="A317" s="345" t="str">
        <f t="shared" si="4"/>
        <v xml:space="preserve">10.6. </v>
      </c>
      <c r="B317" s="114" t="s">
        <v>1467</v>
      </c>
      <c r="C317" s="89"/>
      <c r="D317" s="89"/>
      <c r="E317" s="89"/>
      <c r="F317" s="89"/>
      <c r="G317" s="89"/>
      <c r="H317" s="89"/>
      <c r="I317" s="89"/>
      <c r="J317" s="89"/>
    </row>
    <row r="318" spans="1:10" s="163" customFormat="1" ht="25.5" customHeight="1" x14ac:dyDescent="0.2">
      <c r="A318" s="346" t="str">
        <f t="shared" si="4"/>
        <v xml:space="preserve">Блокирование </v>
      </c>
      <c r="B318" s="116" t="s">
        <v>815</v>
      </c>
      <c r="C318" s="108"/>
      <c r="D318" s="108"/>
      <c r="E318" s="108"/>
      <c r="F318" s="108"/>
      <c r="G318" s="108"/>
      <c r="H318" s="108"/>
      <c r="I318" s="108"/>
      <c r="J318" s="108"/>
    </row>
    <row r="319" spans="1:10" ht="19.5" customHeight="1" x14ac:dyDescent="0.2">
      <c r="A319" s="298" t="str">
        <f t="shared" si="4"/>
        <v xml:space="preserve">- </v>
      </c>
      <c r="B319" s="91" t="s">
        <v>30</v>
      </c>
      <c r="C319" s="1037" t="s">
        <v>41</v>
      </c>
      <c r="D319" s="1037"/>
      <c r="E319" s="1037"/>
      <c r="F319" s="1037"/>
      <c r="G319" s="101"/>
      <c r="H319" s="101"/>
      <c r="I319" s="101"/>
      <c r="J319" s="101"/>
    </row>
    <row r="320" spans="1:10" ht="19.5" customHeight="1" x14ac:dyDescent="0.2">
      <c r="A320" s="298" t="str">
        <f t="shared" si="4"/>
        <v xml:space="preserve">- </v>
      </c>
      <c r="B320" s="91" t="s">
        <v>31</v>
      </c>
      <c r="C320" s="1037" t="s">
        <v>6</v>
      </c>
      <c r="D320" s="1037"/>
      <c r="E320" s="1037"/>
      <c r="F320" s="1037"/>
      <c r="G320" s="101"/>
      <c r="H320" s="101"/>
      <c r="I320" s="101"/>
      <c r="J320" s="101"/>
    </row>
    <row r="321" spans="1:10" s="163" customFormat="1" ht="19.5" customHeight="1" x14ac:dyDescent="0.2">
      <c r="A321" s="299" t="str">
        <f t="shared" si="4"/>
        <v xml:space="preserve">Сброс </v>
      </c>
      <c r="B321" s="100" t="s">
        <v>813</v>
      </c>
      <c r="C321" s="1037" t="s">
        <v>2</v>
      </c>
      <c r="D321" s="1037"/>
      <c r="E321" s="1037"/>
      <c r="F321" s="1037"/>
      <c r="G321" s="101"/>
      <c r="H321" s="101"/>
      <c r="I321" s="101"/>
      <c r="J321" s="101"/>
    </row>
    <row r="322" spans="1:10" s="163" customFormat="1" ht="21.75" customHeight="1" x14ac:dyDescent="0.2">
      <c r="A322" s="152" t="str">
        <f t="shared" si="4"/>
        <v xml:space="preserve">Смена </v>
      </c>
      <c r="B322" s="108" t="s">
        <v>828</v>
      </c>
      <c r="C322" s="1037" t="s">
        <v>859</v>
      </c>
      <c r="D322" s="1037"/>
      <c r="E322" s="1037"/>
      <c r="F322" s="1037"/>
      <c r="G322" s="101"/>
      <c r="H322" s="101"/>
      <c r="I322" s="101"/>
      <c r="J322" s="101"/>
    </row>
    <row r="323" spans="1:10" ht="36" customHeight="1" x14ac:dyDescent="0.2">
      <c r="A323" s="345" t="str">
        <f t="shared" si="4"/>
        <v xml:space="preserve">10.7. </v>
      </c>
      <c r="B323" s="114" t="s">
        <v>1468</v>
      </c>
      <c r="C323" s="89"/>
      <c r="D323" s="89"/>
      <c r="E323" s="89"/>
      <c r="F323" s="89"/>
      <c r="G323" s="89"/>
      <c r="H323" s="89"/>
      <c r="I323" s="89"/>
      <c r="J323" s="89"/>
    </row>
    <row r="324" spans="1:10" ht="61.5" customHeight="1" x14ac:dyDescent="0.2">
      <c r="A324" s="345" t="str">
        <f t="shared" si="4"/>
        <v xml:space="preserve">10.8. </v>
      </c>
      <c r="B324" s="114" t="s">
        <v>1469</v>
      </c>
      <c r="C324" s="1025" t="s">
        <v>59</v>
      </c>
      <c r="D324" s="1025"/>
      <c r="E324" s="1025"/>
      <c r="F324" s="295" t="s">
        <v>940</v>
      </c>
      <c r="G324" s="121"/>
      <c r="H324" s="121"/>
      <c r="I324" s="121"/>
      <c r="J324" s="121"/>
    </row>
    <row r="325" spans="1:10" ht="48.75" customHeight="1" x14ac:dyDescent="0.2">
      <c r="A325" s="90" t="str">
        <f t="shared" si="4"/>
        <v xml:space="preserve">10.9. </v>
      </c>
      <c r="B325" s="98" t="s">
        <v>1470</v>
      </c>
      <c r="C325" s="98"/>
      <c r="D325" s="98"/>
      <c r="E325" s="98"/>
      <c r="F325" s="98"/>
      <c r="G325" s="150"/>
      <c r="H325" s="98"/>
      <c r="I325" s="98"/>
      <c r="J325" s="98"/>
    </row>
    <row r="326" spans="1:10" ht="37.5" customHeight="1" x14ac:dyDescent="0.2">
      <c r="A326" s="343" t="str">
        <f t="shared" ref="A326:A389" si="5">LEFT(B326,SEARCH(" ",B326,1))</f>
        <v xml:space="preserve">- </v>
      </c>
      <c r="B326" s="102" t="s">
        <v>184</v>
      </c>
      <c r="C326" s="1038" t="s">
        <v>81</v>
      </c>
      <c r="D326" s="1038"/>
      <c r="E326" s="1038"/>
      <c r="F326" s="1038"/>
      <c r="G326" s="103"/>
      <c r="H326" s="103"/>
      <c r="I326" s="103"/>
      <c r="J326" s="103"/>
    </row>
    <row r="327" spans="1:10" ht="23.25" customHeight="1" x14ac:dyDescent="0.2">
      <c r="A327" s="344" t="str">
        <f t="shared" si="5"/>
        <v xml:space="preserve">Примечание </v>
      </c>
      <c r="B327" s="112" t="s">
        <v>1471</v>
      </c>
      <c r="C327" s="112"/>
      <c r="D327" s="112"/>
      <c r="E327" s="112"/>
      <c r="F327" s="112"/>
      <c r="G327" s="112"/>
      <c r="H327" s="112"/>
      <c r="I327" s="112"/>
      <c r="J327" s="112"/>
    </row>
    <row r="328" spans="1:10" ht="21.75" customHeight="1" x14ac:dyDescent="0.2">
      <c r="A328" s="298" t="str">
        <f t="shared" si="5"/>
        <v xml:space="preserve">* </v>
      </c>
      <c r="B328" s="91" t="s">
        <v>194</v>
      </c>
      <c r="C328" s="100"/>
      <c r="D328" s="100"/>
      <c r="E328" s="100"/>
      <c r="F328" s="100"/>
      <c r="G328" s="100"/>
      <c r="H328" s="100"/>
      <c r="I328" s="100"/>
      <c r="J328" s="100"/>
    </row>
    <row r="329" spans="1:10" ht="38.25" customHeight="1" x14ac:dyDescent="0.2">
      <c r="A329" s="296" t="str">
        <f t="shared" si="5"/>
        <v xml:space="preserve">** </v>
      </c>
      <c r="B329" s="95" t="s">
        <v>478</v>
      </c>
      <c r="C329" s="293"/>
      <c r="D329" s="293"/>
      <c r="E329" s="293"/>
      <c r="F329" s="293"/>
      <c r="G329" s="101"/>
      <c r="H329" s="101"/>
      <c r="I329" s="101"/>
      <c r="J329" s="101"/>
    </row>
    <row r="330" spans="1:10" s="163" customFormat="1" ht="163.5" customHeight="1" x14ac:dyDescent="0.2">
      <c r="A330" s="298" t="str">
        <f t="shared" si="5"/>
        <v xml:space="preserve">-доступ </v>
      </c>
      <c r="B330" s="91" t="s">
        <v>788</v>
      </c>
      <c r="C330" s="293"/>
      <c r="D330" s="293"/>
      <c r="E330" s="293"/>
      <c r="F330" s="293"/>
      <c r="G330" s="101"/>
      <c r="H330" s="101"/>
      <c r="I330" s="101"/>
      <c r="J330" s="101"/>
    </row>
    <row r="331" spans="1:10" s="163" customFormat="1" ht="99" customHeight="1" x14ac:dyDescent="0.2">
      <c r="A331" s="298" t="str">
        <f t="shared" si="5"/>
        <v xml:space="preserve">Условия </v>
      </c>
      <c r="B331" s="91" t="s">
        <v>787</v>
      </c>
      <c r="C331" s="293"/>
      <c r="D331" s="293"/>
      <c r="E331" s="293"/>
      <c r="F331" s="293"/>
      <c r="G331" s="101"/>
      <c r="H331" s="101"/>
      <c r="I331" s="101"/>
      <c r="J331" s="101"/>
    </row>
    <row r="332" spans="1:10" ht="26.25" customHeight="1" x14ac:dyDescent="0.2">
      <c r="A332" s="86" t="str">
        <f t="shared" si="5"/>
        <v xml:space="preserve">11. </v>
      </c>
      <c r="B332" s="85" t="s">
        <v>1472</v>
      </c>
      <c r="C332" s="86"/>
      <c r="D332" s="86"/>
      <c r="E332" s="86"/>
      <c r="F332" s="86"/>
      <c r="G332" s="86"/>
      <c r="H332" s="86"/>
      <c r="I332" s="86"/>
      <c r="J332" s="86"/>
    </row>
    <row r="333" spans="1:10" s="127" customFormat="1" ht="90" customHeight="1" x14ac:dyDescent="0.2">
      <c r="A333" s="151" t="str">
        <f t="shared" si="5"/>
        <v xml:space="preserve">Вид </v>
      </c>
      <c r="B333" s="146" t="s">
        <v>93</v>
      </c>
      <c r="C333" s="285" t="s">
        <v>843</v>
      </c>
      <c r="D333" s="285" t="s">
        <v>860</v>
      </c>
      <c r="E333" s="285" t="s">
        <v>106</v>
      </c>
      <c r="F333" s="285"/>
      <c r="G333" s="285"/>
      <c r="H333" s="285"/>
      <c r="I333" s="285"/>
      <c r="J333" s="285"/>
    </row>
    <row r="334" spans="1:10" ht="24.75" customHeight="1" x14ac:dyDescent="0.2">
      <c r="A334" s="106" t="str">
        <f t="shared" si="5"/>
        <v xml:space="preserve">11.1. </v>
      </c>
      <c r="B334" s="89" t="s">
        <v>1473</v>
      </c>
      <c r="C334" s="89"/>
      <c r="D334" s="89"/>
      <c r="E334" s="89"/>
      <c r="F334" s="89"/>
      <c r="G334" s="89"/>
      <c r="H334" s="89"/>
      <c r="I334" s="89"/>
      <c r="J334" s="89"/>
    </row>
    <row r="335" spans="1:10" ht="19.5" customHeight="1" x14ac:dyDescent="0.2">
      <c r="A335" s="152" t="str">
        <f t="shared" si="5"/>
        <v xml:space="preserve">11.1.1. </v>
      </c>
      <c r="B335" s="108" t="s">
        <v>1474</v>
      </c>
      <c r="C335" s="108"/>
      <c r="D335" s="108"/>
      <c r="E335" s="108"/>
      <c r="F335" s="293"/>
      <c r="G335" s="293"/>
      <c r="H335" s="293"/>
      <c r="I335" s="293"/>
      <c r="J335" s="293"/>
    </row>
    <row r="336" spans="1:10" ht="22.5" customHeight="1" x14ac:dyDescent="0.2">
      <c r="A336" s="299" t="str">
        <f t="shared" si="5"/>
        <v xml:space="preserve">по </v>
      </c>
      <c r="B336" s="100" t="s">
        <v>802</v>
      </c>
      <c r="C336" s="91"/>
      <c r="D336" s="91"/>
      <c r="E336" s="91"/>
      <c r="F336" s="91"/>
      <c r="G336" s="91"/>
      <c r="H336" s="91"/>
      <c r="I336" s="91"/>
      <c r="J336" s="91"/>
    </row>
    <row r="337" spans="1:10" ht="84" customHeight="1" x14ac:dyDescent="0.2">
      <c r="A337" s="298" t="str">
        <f t="shared" si="5"/>
        <v xml:space="preserve">- </v>
      </c>
      <c r="B337" s="91" t="s">
        <v>54</v>
      </c>
      <c r="C337" s="294" t="s">
        <v>53</v>
      </c>
      <c r="D337" s="293" t="s">
        <v>257</v>
      </c>
      <c r="E337" s="293" t="s">
        <v>258</v>
      </c>
      <c r="F337" s="293"/>
      <c r="G337" s="293"/>
      <c r="H337" s="293"/>
      <c r="I337" s="293"/>
      <c r="J337" s="293"/>
    </row>
    <row r="338" spans="1:10" ht="83.25" customHeight="1" x14ac:dyDescent="0.2">
      <c r="A338" s="298" t="str">
        <f t="shared" si="5"/>
        <v xml:space="preserve">- </v>
      </c>
      <c r="B338" s="91" t="s">
        <v>63</v>
      </c>
      <c r="C338" s="294" t="s">
        <v>53</v>
      </c>
      <c r="D338" s="293" t="s">
        <v>257</v>
      </c>
      <c r="E338" s="293" t="s">
        <v>258</v>
      </c>
      <c r="F338" s="293"/>
      <c r="G338" s="293"/>
      <c r="H338" s="293"/>
      <c r="I338" s="293"/>
      <c r="J338" s="293"/>
    </row>
    <row r="339" spans="1:10" ht="51" customHeight="1" x14ac:dyDescent="0.2">
      <c r="A339" s="299" t="str">
        <f t="shared" si="5"/>
        <v xml:space="preserve">Комиссия </v>
      </c>
      <c r="B339" s="100" t="s">
        <v>798</v>
      </c>
      <c r="C339" s="1037" t="s">
        <v>12</v>
      </c>
      <c r="D339" s="1037"/>
      <c r="E339" s="1037"/>
      <c r="F339" s="293"/>
      <c r="G339" s="293"/>
      <c r="H339" s="293"/>
      <c r="I339" s="293"/>
      <c r="J339" s="293"/>
    </row>
    <row r="340" spans="1:10" ht="21.75" customHeight="1" x14ac:dyDescent="0.2">
      <c r="A340" s="172" t="str">
        <f t="shared" si="5"/>
        <v xml:space="preserve">Срочный </v>
      </c>
      <c r="B340" s="148" t="s">
        <v>220</v>
      </c>
      <c r="C340" s="293"/>
      <c r="D340" s="101"/>
      <c r="E340" s="101"/>
      <c r="F340" s="101"/>
      <c r="G340" s="101"/>
      <c r="H340" s="101"/>
      <c r="I340" s="101"/>
      <c r="J340" s="101"/>
    </row>
    <row r="341" spans="1:10" ht="30" customHeight="1" x14ac:dyDescent="0.2">
      <c r="A341" s="293" t="str">
        <f t="shared" si="5"/>
        <v xml:space="preserve"> </v>
      </c>
      <c r="B341" s="101" t="s">
        <v>800</v>
      </c>
      <c r="C341" s="294" t="s">
        <v>14</v>
      </c>
      <c r="D341" s="293" t="s">
        <v>14</v>
      </c>
      <c r="E341" s="293" t="s">
        <v>14</v>
      </c>
      <c r="F341" s="293"/>
      <c r="G341" s="293"/>
      <c r="H341" s="293"/>
      <c r="I341" s="293"/>
      <c r="J341" s="293"/>
    </row>
    <row r="342" spans="1:10" ht="23.25" customHeight="1" x14ac:dyDescent="0.2">
      <c r="A342" s="293" t="str">
        <f t="shared" si="5"/>
        <v xml:space="preserve"> </v>
      </c>
      <c r="B342" s="101" t="s">
        <v>801</v>
      </c>
      <c r="C342" s="293" t="s">
        <v>14</v>
      </c>
      <c r="D342" s="293" t="s">
        <v>14</v>
      </c>
      <c r="E342" s="293" t="s">
        <v>14</v>
      </c>
      <c r="F342" s="293"/>
      <c r="G342" s="293"/>
      <c r="H342" s="293"/>
      <c r="I342" s="293"/>
      <c r="J342" s="293"/>
    </row>
    <row r="343" spans="1:10" ht="37.5" customHeight="1" x14ac:dyDescent="0.2">
      <c r="A343" s="172" t="str">
        <f t="shared" si="5"/>
        <v xml:space="preserve">11.1.2. </v>
      </c>
      <c r="B343" s="148" t="s">
        <v>1475</v>
      </c>
      <c r="C343" s="294" t="s">
        <v>1</v>
      </c>
      <c r="D343" s="293" t="s">
        <v>1</v>
      </c>
      <c r="E343" s="293" t="s">
        <v>1</v>
      </c>
      <c r="F343" s="293"/>
      <c r="G343" s="293"/>
      <c r="H343" s="293"/>
      <c r="I343" s="293"/>
      <c r="J343" s="293"/>
    </row>
    <row r="344" spans="1:10" ht="27.75" customHeight="1" x14ac:dyDescent="0.2">
      <c r="A344" s="172" t="str">
        <f t="shared" si="5"/>
        <v xml:space="preserve">11.1.3. </v>
      </c>
      <c r="B344" s="148" t="s">
        <v>1476</v>
      </c>
      <c r="C344" s="294" t="s">
        <v>59</v>
      </c>
      <c r="D344" s="294" t="s">
        <v>59</v>
      </c>
      <c r="E344" s="294" t="s">
        <v>59</v>
      </c>
      <c r="F344" s="293"/>
      <c r="G344" s="293"/>
      <c r="H344" s="293"/>
      <c r="I344" s="293"/>
      <c r="J344" s="293"/>
    </row>
    <row r="345" spans="1:10" ht="24.75" customHeight="1" x14ac:dyDescent="0.2">
      <c r="A345" s="106" t="str">
        <f t="shared" si="5"/>
        <v xml:space="preserve">11.2. </v>
      </c>
      <c r="B345" s="89" t="s">
        <v>1477</v>
      </c>
      <c r="C345" s="89"/>
      <c r="D345" s="89"/>
      <c r="E345" s="89"/>
      <c r="F345" s="89"/>
      <c r="G345" s="89"/>
      <c r="H345" s="89"/>
      <c r="I345" s="89"/>
      <c r="J345" s="89"/>
    </row>
    <row r="346" spans="1:10" ht="24" customHeight="1" x14ac:dyDescent="0.2">
      <c r="A346" s="152" t="str">
        <f t="shared" si="5"/>
        <v xml:space="preserve">11.2.1. </v>
      </c>
      <c r="B346" s="108" t="s">
        <v>1478</v>
      </c>
      <c r="C346" s="103"/>
      <c r="D346" s="103"/>
      <c r="E346" s="103"/>
      <c r="F346" s="103"/>
      <c r="G346" s="103"/>
      <c r="H346" s="103"/>
      <c r="I346" s="103"/>
      <c r="J346" s="103"/>
    </row>
    <row r="347" spans="1:10" ht="27" customHeight="1" x14ac:dyDescent="0.2">
      <c r="A347" s="186" t="str">
        <f t="shared" si="5"/>
        <v xml:space="preserve">- </v>
      </c>
      <c r="B347" s="99" t="s">
        <v>51</v>
      </c>
      <c r="C347" s="1036" t="s">
        <v>416</v>
      </c>
      <c r="D347" s="1036"/>
      <c r="E347" s="1036"/>
      <c r="F347" s="1036"/>
      <c r="G347" s="296"/>
      <c r="H347" s="296"/>
      <c r="I347" s="296"/>
      <c r="J347" s="296"/>
    </row>
    <row r="348" spans="1:10" ht="27.75" customHeight="1" x14ac:dyDescent="0.2">
      <c r="A348" s="186" t="str">
        <f t="shared" si="5"/>
        <v xml:space="preserve">- </v>
      </c>
      <c r="B348" s="99" t="s">
        <v>94</v>
      </c>
      <c r="C348" s="1036" t="s">
        <v>416</v>
      </c>
      <c r="D348" s="1036"/>
      <c r="E348" s="1036"/>
      <c r="F348" s="1036"/>
      <c r="G348" s="296"/>
      <c r="H348" s="296"/>
      <c r="I348" s="296"/>
      <c r="J348" s="296"/>
    </row>
    <row r="349" spans="1:10" ht="26.25" customHeight="1" x14ac:dyDescent="0.2">
      <c r="A349" s="152" t="str">
        <f t="shared" si="5"/>
        <v xml:space="preserve">11.2.2. </v>
      </c>
      <c r="B349" s="108" t="s">
        <v>1479</v>
      </c>
      <c r="C349" s="103"/>
      <c r="D349" s="103"/>
      <c r="E349" s="103"/>
      <c r="F349" s="103"/>
      <c r="G349" s="103"/>
      <c r="H349" s="103"/>
      <c r="I349" s="103"/>
      <c r="J349" s="103"/>
    </row>
    <row r="350" spans="1:10" ht="36" customHeight="1" x14ac:dyDescent="0.2">
      <c r="A350" s="298" t="str">
        <f t="shared" si="5"/>
        <v xml:space="preserve">- </v>
      </c>
      <c r="B350" s="91" t="s">
        <v>148</v>
      </c>
      <c r="C350" s="293" t="s">
        <v>850</v>
      </c>
      <c r="D350" s="293" t="s">
        <v>850</v>
      </c>
      <c r="E350" s="293" t="s">
        <v>850</v>
      </c>
      <c r="F350" s="293"/>
      <c r="G350" s="293"/>
      <c r="H350" s="293"/>
      <c r="I350" s="293"/>
      <c r="J350" s="293"/>
    </row>
    <row r="351" spans="1:10" ht="35.25" customHeight="1" x14ac:dyDescent="0.2">
      <c r="A351" s="298" t="str">
        <f t="shared" si="5"/>
        <v xml:space="preserve">- </v>
      </c>
      <c r="B351" s="91" t="s">
        <v>149</v>
      </c>
      <c r="C351" s="293" t="s">
        <v>850</v>
      </c>
      <c r="D351" s="293" t="s">
        <v>850</v>
      </c>
      <c r="E351" s="293" t="s">
        <v>850</v>
      </c>
      <c r="F351" s="293"/>
      <c r="G351" s="293"/>
      <c r="H351" s="293"/>
      <c r="I351" s="293"/>
      <c r="J351" s="293"/>
    </row>
    <row r="352" spans="1:10" ht="36" customHeight="1" x14ac:dyDescent="0.2">
      <c r="A352" s="298" t="str">
        <f t="shared" si="5"/>
        <v xml:space="preserve">- </v>
      </c>
      <c r="B352" s="91" t="s">
        <v>108</v>
      </c>
      <c r="C352" s="291" t="s">
        <v>853</v>
      </c>
      <c r="D352" s="291" t="s">
        <v>853</v>
      </c>
      <c r="E352" s="291" t="s">
        <v>853</v>
      </c>
      <c r="F352" s="293"/>
      <c r="G352" s="293"/>
      <c r="H352" s="293"/>
      <c r="I352" s="293"/>
      <c r="J352" s="293"/>
    </row>
    <row r="353" spans="1:10" ht="36" customHeight="1" x14ac:dyDescent="0.2">
      <c r="A353" s="298" t="str">
        <f t="shared" si="5"/>
        <v xml:space="preserve">- </v>
      </c>
      <c r="B353" s="91" t="s">
        <v>109</v>
      </c>
      <c r="C353" s="291" t="s">
        <v>853</v>
      </c>
      <c r="D353" s="291" t="s">
        <v>853</v>
      </c>
      <c r="E353" s="291" t="s">
        <v>853</v>
      </c>
      <c r="F353" s="293"/>
      <c r="G353" s="293"/>
      <c r="H353" s="293"/>
      <c r="I353" s="293"/>
      <c r="J353" s="293"/>
    </row>
    <row r="354" spans="1:10" ht="21" customHeight="1" x14ac:dyDescent="0.2">
      <c r="A354" s="106" t="str">
        <f t="shared" si="5"/>
        <v xml:space="preserve">11.3. </v>
      </c>
      <c r="B354" s="89" t="s">
        <v>1480</v>
      </c>
      <c r="C354" s="89"/>
      <c r="D354" s="89"/>
      <c r="E354" s="89"/>
      <c r="F354" s="89"/>
      <c r="G354" s="89"/>
      <c r="H354" s="89"/>
      <c r="I354" s="89"/>
      <c r="J354" s="89"/>
    </row>
    <row r="355" spans="1:10" ht="21" customHeight="1" x14ac:dyDescent="0.2">
      <c r="A355" s="152" t="str">
        <f t="shared" si="5"/>
        <v xml:space="preserve">11.3.1. </v>
      </c>
      <c r="B355" s="108" t="s">
        <v>1481</v>
      </c>
      <c r="C355" s="108"/>
      <c r="D355" s="108"/>
      <c r="E355" s="108"/>
      <c r="F355" s="293"/>
      <c r="G355" s="293"/>
      <c r="H355" s="293"/>
      <c r="I355" s="293"/>
      <c r="J355" s="293"/>
    </row>
    <row r="356" spans="1:10" ht="162" customHeight="1" x14ac:dyDescent="0.2">
      <c r="A356" s="298" t="str">
        <f t="shared" si="5"/>
        <v xml:space="preserve">- </v>
      </c>
      <c r="B356" s="91" t="s">
        <v>133</v>
      </c>
      <c r="C356" s="1037" t="s">
        <v>635</v>
      </c>
      <c r="D356" s="1037"/>
      <c r="E356" s="293" t="s">
        <v>637</v>
      </c>
      <c r="F356" s="296"/>
      <c r="G356" s="293"/>
      <c r="H356" s="293"/>
      <c r="I356" s="293"/>
      <c r="J356" s="293"/>
    </row>
    <row r="357" spans="1:10" ht="41.25" customHeight="1" x14ac:dyDescent="0.2">
      <c r="A357" s="298" t="str">
        <f t="shared" si="5"/>
        <v xml:space="preserve">- </v>
      </c>
      <c r="B357" s="91" t="s">
        <v>95</v>
      </c>
      <c r="C357" s="293" t="s">
        <v>15</v>
      </c>
      <c r="D357" s="293" t="s">
        <v>15</v>
      </c>
      <c r="E357" s="293" t="s">
        <v>15</v>
      </c>
      <c r="F357" s="293"/>
      <c r="G357" s="293"/>
      <c r="H357" s="293"/>
      <c r="I357" s="293"/>
      <c r="J357" s="293"/>
    </row>
    <row r="358" spans="1:10" ht="33.75" customHeight="1" x14ac:dyDescent="0.2">
      <c r="A358" s="152" t="str">
        <f t="shared" si="5"/>
        <v xml:space="preserve">11.3.2. </v>
      </c>
      <c r="B358" s="108" t="s">
        <v>1482</v>
      </c>
      <c r="C358" s="103"/>
      <c r="D358" s="103"/>
      <c r="E358" s="103"/>
      <c r="F358" s="103"/>
      <c r="G358" s="103"/>
      <c r="H358" s="103"/>
      <c r="I358" s="103"/>
      <c r="J358" s="103"/>
    </row>
    <row r="359" spans="1:10" ht="167.25" customHeight="1" x14ac:dyDescent="0.2">
      <c r="A359" s="186" t="str">
        <f t="shared" si="5"/>
        <v xml:space="preserve">- </v>
      </c>
      <c r="B359" s="99" t="s">
        <v>136</v>
      </c>
      <c r="C359" s="1036" t="s">
        <v>645</v>
      </c>
      <c r="D359" s="1036"/>
      <c r="E359" s="296" t="s">
        <v>646</v>
      </c>
      <c r="F359" s="296"/>
      <c r="G359" s="293"/>
      <c r="H359" s="293"/>
      <c r="I359" s="293"/>
      <c r="J359" s="293"/>
    </row>
    <row r="360" spans="1:10" s="163" customFormat="1" ht="180" customHeight="1" x14ac:dyDescent="0.2">
      <c r="A360" s="298" t="str">
        <f t="shared" si="5"/>
        <v xml:space="preserve">- </v>
      </c>
      <c r="B360" s="91" t="s">
        <v>256</v>
      </c>
      <c r="C360" s="1037" t="s">
        <v>822</v>
      </c>
      <c r="D360" s="1037"/>
      <c r="E360" s="293" t="s">
        <v>821</v>
      </c>
      <c r="F360" s="293"/>
      <c r="G360" s="293"/>
      <c r="H360" s="293"/>
      <c r="I360" s="293"/>
      <c r="J360" s="293"/>
    </row>
    <row r="361" spans="1:10" ht="45.75" customHeight="1" x14ac:dyDescent="0.2">
      <c r="A361" s="298" t="str">
        <f t="shared" si="5"/>
        <v xml:space="preserve">- </v>
      </c>
      <c r="B361" s="91" t="s">
        <v>95</v>
      </c>
      <c r="C361" s="293" t="s">
        <v>16</v>
      </c>
      <c r="D361" s="293" t="s">
        <v>16</v>
      </c>
      <c r="E361" s="293" t="s">
        <v>16</v>
      </c>
      <c r="F361" s="293"/>
      <c r="G361" s="293"/>
      <c r="H361" s="293"/>
      <c r="I361" s="293"/>
      <c r="J361" s="293"/>
    </row>
    <row r="362" spans="1:10" ht="49.5" customHeight="1" x14ac:dyDescent="0.2">
      <c r="A362" s="172" t="str">
        <f t="shared" si="5"/>
        <v xml:space="preserve">11.3.3. </v>
      </c>
      <c r="B362" s="148" t="s">
        <v>1483</v>
      </c>
      <c r="C362" s="293" t="s">
        <v>43</v>
      </c>
      <c r="D362" s="293" t="s">
        <v>43</v>
      </c>
      <c r="E362" s="293" t="s">
        <v>43</v>
      </c>
      <c r="F362" s="293"/>
      <c r="G362" s="293"/>
      <c r="H362" s="293"/>
      <c r="I362" s="293"/>
      <c r="J362" s="293"/>
    </row>
    <row r="363" spans="1:10" ht="42" customHeight="1" x14ac:dyDescent="0.2">
      <c r="A363" s="152" t="str">
        <f t="shared" si="5"/>
        <v xml:space="preserve">11.3.4. </v>
      </c>
      <c r="B363" s="108" t="s">
        <v>1484</v>
      </c>
      <c r="C363" s="103"/>
      <c r="D363" s="103"/>
      <c r="E363" s="103"/>
      <c r="F363" s="103"/>
      <c r="G363" s="103"/>
      <c r="H363" s="103"/>
      <c r="I363" s="103"/>
      <c r="J363" s="103"/>
    </row>
    <row r="364" spans="1:10" ht="24" customHeight="1" x14ac:dyDescent="0.2">
      <c r="A364" s="298" t="str">
        <f t="shared" si="5"/>
        <v xml:space="preserve">- </v>
      </c>
      <c r="B364" s="91" t="s">
        <v>133</v>
      </c>
      <c r="C364" s="294" t="s">
        <v>59</v>
      </c>
      <c r="D364" s="294" t="s">
        <v>59</v>
      </c>
      <c r="E364" s="294" t="s">
        <v>59</v>
      </c>
      <c r="F364" s="293"/>
      <c r="G364" s="293"/>
      <c r="H364" s="293"/>
      <c r="I364" s="293"/>
      <c r="J364" s="293"/>
    </row>
    <row r="365" spans="1:10" ht="24.75" customHeight="1" x14ac:dyDescent="0.2">
      <c r="A365" s="298" t="str">
        <f t="shared" si="5"/>
        <v xml:space="preserve">- </v>
      </c>
      <c r="B365" s="91" t="s">
        <v>95</v>
      </c>
      <c r="C365" s="294" t="s">
        <v>59</v>
      </c>
      <c r="D365" s="294" t="s">
        <v>59</v>
      </c>
      <c r="E365" s="294" t="s">
        <v>59</v>
      </c>
      <c r="F365" s="293"/>
      <c r="G365" s="293"/>
      <c r="H365" s="293"/>
      <c r="I365" s="293"/>
      <c r="J365" s="293"/>
    </row>
    <row r="366" spans="1:10" ht="37.5" customHeight="1" x14ac:dyDescent="0.2">
      <c r="A366" s="172" t="str">
        <f t="shared" si="5"/>
        <v xml:space="preserve">11.3.5. </v>
      </c>
      <c r="B366" s="148" t="s">
        <v>1485</v>
      </c>
      <c r="C366" s="293" t="s">
        <v>58</v>
      </c>
      <c r="D366" s="293" t="s">
        <v>852</v>
      </c>
      <c r="E366" s="293" t="s">
        <v>25</v>
      </c>
      <c r="F366" s="293"/>
      <c r="G366" s="293"/>
      <c r="H366" s="293"/>
      <c r="I366" s="293"/>
      <c r="J366" s="293"/>
    </row>
    <row r="367" spans="1:10" ht="26.25" customHeight="1" x14ac:dyDescent="0.2">
      <c r="A367" s="347" t="str">
        <f t="shared" si="5"/>
        <v xml:space="preserve">11.3.6. </v>
      </c>
      <c r="B367" s="117" t="s">
        <v>1486</v>
      </c>
      <c r="C367" s="296" t="s">
        <v>22</v>
      </c>
      <c r="D367" s="296" t="s">
        <v>58</v>
      </c>
      <c r="E367" s="296" t="s">
        <v>58</v>
      </c>
      <c r="F367" s="296"/>
      <c r="G367" s="296"/>
      <c r="H367" s="296"/>
      <c r="I367" s="296"/>
      <c r="J367" s="296"/>
    </row>
    <row r="368" spans="1:10" ht="52.5" customHeight="1" x14ac:dyDescent="0.2">
      <c r="A368" s="172" t="str">
        <f t="shared" si="5"/>
        <v xml:space="preserve">11.3.7. </v>
      </c>
      <c r="B368" s="148" t="s">
        <v>1487</v>
      </c>
      <c r="C368" s="293" t="s">
        <v>43</v>
      </c>
      <c r="D368" s="293" t="s">
        <v>43</v>
      </c>
      <c r="E368" s="293" t="s">
        <v>43</v>
      </c>
      <c r="F368" s="293"/>
      <c r="G368" s="293"/>
      <c r="H368" s="293"/>
      <c r="I368" s="293"/>
      <c r="J368" s="293"/>
    </row>
    <row r="369" spans="1:10" ht="50.25" customHeight="1" x14ac:dyDescent="0.2">
      <c r="A369" s="152" t="str">
        <f t="shared" si="5"/>
        <v xml:space="preserve">11.3.8. </v>
      </c>
      <c r="B369" s="108" t="s">
        <v>1488</v>
      </c>
      <c r="C369" s="103"/>
      <c r="D369" s="103"/>
      <c r="E369" s="103"/>
      <c r="F369" s="103"/>
      <c r="G369" s="103"/>
      <c r="H369" s="103"/>
      <c r="I369" s="103"/>
      <c r="J369" s="103"/>
    </row>
    <row r="370" spans="1:10" ht="18" customHeight="1" x14ac:dyDescent="0.2">
      <c r="A370" s="299" t="str">
        <f t="shared" si="5"/>
        <v xml:space="preserve">- </v>
      </c>
      <c r="B370" s="100" t="s">
        <v>176</v>
      </c>
      <c r="C370" s="91"/>
      <c r="D370" s="91"/>
      <c r="E370" s="91"/>
      <c r="F370" s="91"/>
      <c r="G370" s="91"/>
      <c r="H370" s="91"/>
      <c r="I370" s="91"/>
      <c r="J370" s="91"/>
    </row>
    <row r="371" spans="1:10" ht="18" customHeight="1" x14ac:dyDescent="0.2">
      <c r="A371" s="293" t="e">
        <f t="shared" si="5"/>
        <v>#VALUE!</v>
      </c>
      <c r="B371" s="101" t="s">
        <v>87</v>
      </c>
      <c r="C371" s="291" t="s">
        <v>159</v>
      </c>
      <c r="D371" s="291" t="s">
        <v>159</v>
      </c>
      <c r="E371" s="291" t="s">
        <v>161</v>
      </c>
      <c r="F371" s="291"/>
      <c r="G371" s="293"/>
      <c r="H371" s="293"/>
      <c r="I371" s="293"/>
      <c r="J371" s="293"/>
    </row>
    <row r="372" spans="1:10" ht="18" customHeight="1" x14ac:dyDescent="0.2">
      <c r="A372" s="293" t="e">
        <f t="shared" si="5"/>
        <v>#VALUE!</v>
      </c>
      <c r="B372" s="101" t="s">
        <v>88</v>
      </c>
      <c r="C372" s="291" t="s">
        <v>162</v>
      </c>
      <c r="D372" s="291" t="s">
        <v>162</v>
      </c>
      <c r="E372" s="291" t="s">
        <v>164</v>
      </c>
      <c r="F372" s="291"/>
      <c r="G372" s="293"/>
      <c r="H372" s="293"/>
      <c r="I372" s="293"/>
      <c r="J372" s="293"/>
    </row>
    <row r="373" spans="1:10" ht="18" customHeight="1" x14ac:dyDescent="0.2">
      <c r="A373" s="299" t="str">
        <f t="shared" si="5"/>
        <v xml:space="preserve">- </v>
      </c>
      <c r="B373" s="100" t="s">
        <v>179</v>
      </c>
      <c r="C373" s="91"/>
      <c r="D373" s="91"/>
      <c r="E373" s="91"/>
      <c r="F373" s="91"/>
      <c r="G373" s="91"/>
      <c r="H373" s="91"/>
      <c r="I373" s="91"/>
      <c r="J373" s="91"/>
    </row>
    <row r="374" spans="1:10" ht="87.75" customHeight="1" x14ac:dyDescent="0.2">
      <c r="A374" s="293" t="e">
        <f t="shared" si="5"/>
        <v>#VALUE!</v>
      </c>
      <c r="B374" s="101" t="s">
        <v>87</v>
      </c>
      <c r="C374" s="291" t="s">
        <v>159</v>
      </c>
      <c r="D374" s="291" t="s">
        <v>159</v>
      </c>
      <c r="E374" s="291" t="s">
        <v>259</v>
      </c>
      <c r="F374" s="291"/>
      <c r="G374" s="293"/>
      <c r="H374" s="293"/>
      <c r="I374" s="293"/>
      <c r="J374" s="293"/>
    </row>
    <row r="375" spans="1:10" ht="84.75" customHeight="1" x14ac:dyDescent="0.2">
      <c r="A375" s="293" t="e">
        <f t="shared" si="5"/>
        <v>#VALUE!</v>
      </c>
      <c r="B375" s="101" t="s">
        <v>88</v>
      </c>
      <c r="C375" s="291" t="s">
        <v>162</v>
      </c>
      <c r="D375" s="291" t="s">
        <v>162</v>
      </c>
      <c r="E375" s="291" t="s">
        <v>260</v>
      </c>
      <c r="F375" s="291"/>
      <c r="G375" s="293"/>
      <c r="H375" s="293"/>
      <c r="I375" s="293"/>
      <c r="J375" s="293"/>
    </row>
    <row r="376" spans="1:10" ht="20.25" customHeight="1" x14ac:dyDescent="0.2">
      <c r="A376" s="106" t="str">
        <f t="shared" si="5"/>
        <v xml:space="preserve">11.4 </v>
      </c>
      <c r="B376" s="89" t="s">
        <v>1489</v>
      </c>
      <c r="C376" s="89"/>
      <c r="D376" s="89"/>
      <c r="E376" s="89"/>
      <c r="F376" s="89"/>
      <c r="G376" s="89"/>
      <c r="H376" s="89"/>
      <c r="I376" s="89"/>
      <c r="J376" s="89"/>
    </row>
    <row r="377" spans="1:10" ht="33" customHeight="1" x14ac:dyDescent="0.2">
      <c r="A377" s="152" t="str">
        <f t="shared" si="5"/>
        <v xml:space="preserve">11.4.1. </v>
      </c>
      <c r="B377" s="108" t="s">
        <v>1490</v>
      </c>
      <c r="C377" s="103"/>
      <c r="D377" s="103"/>
      <c r="E377" s="103"/>
      <c r="F377" s="293"/>
      <c r="G377" s="293"/>
      <c r="H377" s="293"/>
      <c r="I377" s="293"/>
      <c r="J377" s="293"/>
    </row>
    <row r="378" spans="1:10" ht="20.25" customHeight="1" x14ac:dyDescent="0.2">
      <c r="A378" s="298" t="str">
        <f t="shared" si="5"/>
        <v xml:space="preserve">- </v>
      </c>
      <c r="B378" s="91" t="s">
        <v>133</v>
      </c>
      <c r="C378" s="293" t="s">
        <v>7</v>
      </c>
      <c r="D378" s="293" t="s">
        <v>7</v>
      </c>
      <c r="E378" s="293" t="s">
        <v>7</v>
      </c>
      <c r="F378" s="293"/>
      <c r="G378" s="293"/>
      <c r="H378" s="293"/>
      <c r="I378" s="293"/>
      <c r="J378" s="293"/>
    </row>
    <row r="379" spans="1:10" ht="20.25" customHeight="1" x14ac:dyDescent="0.2">
      <c r="A379" s="298" t="str">
        <f t="shared" si="5"/>
        <v xml:space="preserve">- </v>
      </c>
      <c r="B379" s="91" t="s">
        <v>95</v>
      </c>
      <c r="C379" s="293" t="s">
        <v>7</v>
      </c>
      <c r="D379" s="293" t="s">
        <v>7</v>
      </c>
      <c r="E379" s="293" t="s">
        <v>7</v>
      </c>
      <c r="F379" s="293"/>
      <c r="G379" s="293"/>
      <c r="H379" s="293"/>
      <c r="I379" s="293"/>
      <c r="J379" s="293"/>
    </row>
    <row r="380" spans="1:10" ht="20.25" customHeight="1" x14ac:dyDescent="0.2">
      <c r="A380" s="172" t="str">
        <f t="shared" si="5"/>
        <v xml:space="preserve">11.4.2. </v>
      </c>
      <c r="B380" s="148" t="s">
        <v>1491</v>
      </c>
      <c r="C380" s="293" t="s">
        <v>42</v>
      </c>
      <c r="D380" s="293" t="s">
        <v>42</v>
      </c>
      <c r="E380" s="293" t="s">
        <v>42</v>
      </c>
      <c r="F380" s="293"/>
      <c r="G380" s="293"/>
      <c r="H380" s="293"/>
      <c r="I380" s="293"/>
      <c r="J380" s="293"/>
    </row>
    <row r="381" spans="1:10" ht="20.25" customHeight="1" x14ac:dyDescent="0.2">
      <c r="A381" s="152" t="str">
        <f t="shared" si="5"/>
        <v xml:space="preserve">11.4.3. </v>
      </c>
      <c r="B381" s="108" t="s">
        <v>1492</v>
      </c>
      <c r="C381" s="103"/>
      <c r="D381" s="103"/>
      <c r="E381" s="103"/>
      <c r="F381" s="293"/>
      <c r="G381" s="293"/>
      <c r="H381" s="293"/>
      <c r="I381" s="293"/>
      <c r="J381" s="293"/>
    </row>
    <row r="382" spans="1:10" ht="20.25" customHeight="1" x14ac:dyDescent="0.2">
      <c r="A382" s="298" t="str">
        <f t="shared" si="5"/>
        <v xml:space="preserve">- </v>
      </c>
      <c r="B382" s="91" t="s">
        <v>50</v>
      </c>
      <c r="C382" s="293" t="s">
        <v>59</v>
      </c>
      <c r="D382" s="293" t="s">
        <v>59</v>
      </c>
      <c r="E382" s="293" t="s">
        <v>59</v>
      </c>
      <c r="F382" s="293"/>
      <c r="G382" s="293"/>
      <c r="H382" s="293"/>
      <c r="I382" s="293"/>
      <c r="J382" s="293"/>
    </row>
    <row r="383" spans="1:10" ht="20.25" customHeight="1" x14ac:dyDescent="0.2">
      <c r="A383" s="293" t="str">
        <f t="shared" si="5"/>
        <v xml:space="preserve">- </v>
      </c>
      <c r="B383" s="101" t="s">
        <v>28</v>
      </c>
      <c r="C383" s="293" t="s">
        <v>40</v>
      </c>
      <c r="D383" s="293" t="s">
        <v>40</v>
      </c>
      <c r="E383" s="293" t="s">
        <v>40</v>
      </c>
      <c r="F383" s="293"/>
      <c r="G383" s="293"/>
      <c r="H383" s="293"/>
      <c r="I383" s="293"/>
      <c r="J383" s="293"/>
    </row>
    <row r="384" spans="1:10" ht="33" customHeight="1" x14ac:dyDescent="0.2">
      <c r="A384" s="298" t="str">
        <f t="shared" si="5"/>
        <v xml:space="preserve">- </v>
      </c>
      <c r="B384" s="91" t="s">
        <v>29</v>
      </c>
      <c r="C384" s="293" t="s">
        <v>11</v>
      </c>
      <c r="D384" s="293" t="s">
        <v>11</v>
      </c>
      <c r="E384" s="293" t="s">
        <v>11</v>
      </c>
      <c r="F384" s="293"/>
      <c r="G384" s="293"/>
      <c r="H384" s="293"/>
      <c r="I384" s="293"/>
      <c r="J384" s="293"/>
    </row>
    <row r="385" spans="1:10" ht="35.25" customHeight="1" x14ac:dyDescent="0.2">
      <c r="A385" s="298" t="str">
        <f t="shared" si="5"/>
        <v xml:space="preserve">- </v>
      </c>
      <c r="B385" s="91" t="s">
        <v>107</v>
      </c>
      <c r="C385" s="293" t="s">
        <v>78</v>
      </c>
      <c r="D385" s="293" t="s">
        <v>78</v>
      </c>
      <c r="E385" s="293" t="s">
        <v>78</v>
      </c>
      <c r="F385" s="293"/>
      <c r="G385" s="293"/>
      <c r="H385" s="293"/>
      <c r="I385" s="293"/>
      <c r="J385" s="293"/>
    </row>
    <row r="386" spans="1:10" ht="48.75" customHeight="1" x14ac:dyDescent="0.2">
      <c r="A386" s="106" t="str">
        <f t="shared" si="5"/>
        <v xml:space="preserve">3.12.5 </v>
      </c>
      <c r="B386" s="89" t="s">
        <v>833</v>
      </c>
      <c r="C386" s="89"/>
      <c r="D386" s="89"/>
      <c r="E386" s="89"/>
      <c r="F386" s="89"/>
      <c r="G386" s="89"/>
      <c r="H386" s="89"/>
      <c r="I386" s="89"/>
      <c r="J386" s="89"/>
    </row>
    <row r="387" spans="1:10" s="163" customFormat="1" ht="24" customHeight="1" x14ac:dyDescent="0.2">
      <c r="A387" s="152" t="str">
        <f t="shared" si="5"/>
        <v xml:space="preserve">Блокирование </v>
      </c>
      <c r="B387" s="108" t="s">
        <v>815</v>
      </c>
      <c r="C387" s="108"/>
      <c r="D387" s="108"/>
      <c r="E387" s="108"/>
      <c r="F387" s="108"/>
      <c r="G387" s="108"/>
      <c r="H387" s="108"/>
      <c r="I387" s="108"/>
      <c r="J387" s="108"/>
    </row>
    <row r="388" spans="1:10" ht="21" customHeight="1" x14ac:dyDescent="0.2">
      <c r="A388" s="298" t="str">
        <f t="shared" si="5"/>
        <v xml:space="preserve">- </v>
      </c>
      <c r="B388" s="91" t="s">
        <v>816</v>
      </c>
      <c r="C388" s="293" t="s">
        <v>512</v>
      </c>
      <c r="D388" s="293" t="s">
        <v>512</v>
      </c>
      <c r="E388" s="293" t="s">
        <v>512</v>
      </c>
      <c r="F388" s="293"/>
      <c r="G388" s="293"/>
      <c r="H388" s="293"/>
      <c r="I388" s="293"/>
      <c r="J388" s="293"/>
    </row>
    <row r="389" spans="1:10" ht="21" customHeight="1" x14ac:dyDescent="0.2">
      <c r="A389" s="298" t="str">
        <f t="shared" si="5"/>
        <v xml:space="preserve">- </v>
      </c>
      <c r="B389" s="91" t="s">
        <v>31</v>
      </c>
      <c r="C389" s="293" t="s">
        <v>861</v>
      </c>
      <c r="D389" s="293" t="s">
        <v>861</v>
      </c>
      <c r="E389" s="293" t="s">
        <v>861</v>
      </c>
      <c r="F389" s="293"/>
      <c r="G389" s="293"/>
      <c r="H389" s="293"/>
      <c r="I389" s="293"/>
      <c r="J389" s="293"/>
    </row>
    <row r="390" spans="1:10" s="163" customFormat="1" ht="21" customHeight="1" x14ac:dyDescent="0.2">
      <c r="A390" s="172" t="str">
        <f t="shared" ref="A390:A453" si="6">LEFT(B390,SEARCH(" ",B390,1))</f>
        <v xml:space="preserve">Сброс </v>
      </c>
      <c r="B390" s="148" t="s">
        <v>817</v>
      </c>
      <c r="C390" s="293" t="s">
        <v>82</v>
      </c>
      <c r="D390" s="293" t="s">
        <v>82</v>
      </c>
      <c r="E390" s="293" t="s">
        <v>82</v>
      </c>
      <c r="F390" s="293"/>
      <c r="G390" s="293"/>
      <c r="H390" s="293"/>
      <c r="I390" s="293"/>
      <c r="J390" s="293"/>
    </row>
    <row r="391" spans="1:10" s="163" customFormat="1" ht="21" customHeight="1" x14ac:dyDescent="0.2">
      <c r="A391" s="299" t="str">
        <f t="shared" si="6"/>
        <v xml:space="preserve">Смена </v>
      </c>
      <c r="B391" s="100" t="s">
        <v>830</v>
      </c>
      <c r="C391" s="293" t="s">
        <v>862</v>
      </c>
      <c r="D391" s="293" t="s">
        <v>862</v>
      </c>
      <c r="E391" s="293" t="s">
        <v>862</v>
      </c>
      <c r="F391" s="293"/>
      <c r="G391" s="293"/>
      <c r="H391" s="293"/>
      <c r="I391" s="293"/>
      <c r="J391" s="293"/>
    </row>
    <row r="392" spans="1:10" ht="34.5" customHeight="1" x14ac:dyDescent="0.2">
      <c r="A392" s="106" t="str">
        <f t="shared" si="6"/>
        <v xml:space="preserve">11.6 </v>
      </c>
      <c r="B392" s="89" t="s">
        <v>1493</v>
      </c>
      <c r="C392" s="89"/>
      <c r="D392" s="89"/>
      <c r="E392" s="89"/>
      <c r="F392" s="89"/>
      <c r="G392" s="89"/>
      <c r="H392" s="89"/>
      <c r="I392" s="89"/>
      <c r="J392" s="89"/>
    </row>
    <row r="393" spans="1:10" ht="36" customHeight="1" x14ac:dyDescent="0.2">
      <c r="A393" s="152" t="str">
        <f t="shared" si="6"/>
        <v xml:space="preserve">11.6.1. </v>
      </c>
      <c r="B393" s="108" t="s">
        <v>1494</v>
      </c>
      <c r="C393" s="108"/>
      <c r="D393" s="108"/>
      <c r="E393" s="108"/>
      <c r="F393" s="293"/>
      <c r="G393" s="293"/>
      <c r="H393" s="293"/>
      <c r="I393" s="293"/>
      <c r="J393" s="293"/>
    </row>
    <row r="394" spans="1:10" ht="20.25" customHeight="1" x14ac:dyDescent="0.2">
      <c r="A394" s="254" t="str">
        <f t="shared" si="6"/>
        <v xml:space="preserve"> </v>
      </c>
      <c r="B394" s="170" t="s">
        <v>631</v>
      </c>
      <c r="C394" s="293" t="s">
        <v>513</v>
      </c>
      <c r="D394" s="293" t="s">
        <v>513</v>
      </c>
      <c r="E394" s="293" t="s">
        <v>513</v>
      </c>
      <c r="F394" s="130"/>
      <c r="G394" s="130"/>
      <c r="H394" s="130"/>
      <c r="I394" s="130"/>
      <c r="J394" s="130"/>
    </row>
    <row r="395" spans="1:10" ht="20.25" customHeight="1" x14ac:dyDescent="0.2">
      <c r="A395" s="254" t="str">
        <f t="shared" si="6"/>
        <v xml:space="preserve"> </v>
      </c>
      <c r="B395" s="170" t="s">
        <v>863</v>
      </c>
      <c r="C395" s="293" t="s">
        <v>513</v>
      </c>
      <c r="D395" s="293" t="s">
        <v>513</v>
      </c>
      <c r="E395" s="293" t="s">
        <v>513</v>
      </c>
      <c r="F395" s="130"/>
      <c r="G395" s="130"/>
      <c r="H395" s="130"/>
      <c r="I395" s="130"/>
      <c r="J395" s="130"/>
    </row>
    <row r="396" spans="1:10" ht="35.25" customHeight="1" x14ac:dyDescent="0.2">
      <c r="A396" s="152" t="str">
        <f t="shared" si="6"/>
        <v xml:space="preserve">11.6.2. </v>
      </c>
      <c r="B396" s="108" t="s">
        <v>1495</v>
      </c>
      <c r="C396" s="108"/>
      <c r="D396" s="108"/>
      <c r="E396" s="108"/>
      <c r="F396" s="171"/>
      <c r="G396" s="172"/>
      <c r="H396" s="172"/>
      <c r="I396" s="172"/>
      <c r="J396" s="172"/>
    </row>
    <row r="397" spans="1:10" ht="24.75" customHeight="1" x14ac:dyDescent="0.2">
      <c r="A397" s="293" t="str">
        <f t="shared" si="6"/>
        <v xml:space="preserve"> </v>
      </c>
      <c r="B397" s="101" t="s">
        <v>509</v>
      </c>
      <c r="C397" s="293" t="s">
        <v>513</v>
      </c>
      <c r="D397" s="293" t="s">
        <v>513</v>
      </c>
      <c r="E397" s="293" t="s">
        <v>513</v>
      </c>
      <c r="F397" s="130"/>
      <c r="G397" s="130"/>
      <c r="H397" s="130"/>
      <c r="I397" s="130"/>
      <c r="J397" s="130"/>
    </row>
    <row r="398" spans="1:10" ht="37.5" customHeight="1" x14ac:dyDescent="0.2">
      <c r="A398" s="152" t="str">
        <f t="shared" si="6"/>
        <v xml:space="preserve">11.6.3. </v>
      </c>
      <c r="B398" s="108" t="s">
        <v>1496</v>
      </c>
      <c r="C398" s="103"/>
      <c r="D398" s="103"/>
      <c r="E398" s="103"/>
      <c r="F398" s="103"/>
      <c r="G398" s="103"/>
      <c r="H398" s="103"/>
      <c r="I398" s="103"/>
      <c r="J398" s="103"/>
    </row>
    <row r="399" spans="1:10" ht="42.75" customHeight="1" x14ac:dyDescent="0.2">
      <c r="A399" s="348" t="str">
        <f t="shared" si="6"/>
        <v xml:space="preserve">- </v>
      </c>
      <c r="B399" s="115" t="s">
        <v>510</v>
      </c>
      <c r="C399" s="1037" t="s">
        <v>514</v>
      </c>
      <c r="D399" s="1037"/>
      <c r="E399" s="1037"/>
      <c r="F399" s="130"/>
      <c r="G399" s="130"/>
      <c r="H399" s="130"/>
      <c r="I399" s="130"/>
      <c r="J399" s="130"/>
    </row>
    <row r="400" spans="1:10" ht="57.75" customHeight="1" x14ac:dyDescent="0.2">
      <c r="A400" s="348" t="str">
        <f t="shared" si="6"/>
        <v xml:space="preserve">- </v>
      </c>
      <c r="B400" s="115" t="s">
        <v>511</v>
      </c>
      <c r="C400" s="1037" t="s">
        <v>515</v>
      </c>
      <c r="D400" s="1037"/>
      <c r="E400" s="1037"/>
      <c r="F400" s="130"/>
      <c r="G400" s="130"/>
      <c r="H400" s="130"/>
      <c r="I400" s="130"/>
      <c r="J400" s="130"/>
    </row>
    <row r="401" spans="1:10" ht="52.5" customHeight="1" x14ac:dyDescent="0.2">
      <c r="A401" s="344" t="str">
        <f t="shared" si="6"/>
        <v xml:space="preserve">11.7. </v>
      </c>
      <c r="B401" s="112" t="s">
        <v>1497</v>
      </c>
      <c r="C401" s="1025" t="s">
        <v>942</v>
      </c>
      <c r="D401" s="1025"/>
      <c r="E401" s="1025"/>
      <c r="F401" s="295"/>
      <c r="G401" s="295"/>
      <c r="H401" s="295"/>
      <c r="I401" s="295"/>
      <c r="J401" s="295"/>
    </row>
    <row r="402" spans="1:10" ht="28.5" x14ac:dyDescent="0.2">
      <c r="A402" s="125" t="str">
        <f t="shared" si="6"/>
        <v xml:space="preserve">11.8. </v>
      </c>
      <c r="B402" s="173" t="s">
        <v>1498</v>
      </c>
      <c r="C402" s="173"/>
      <c r="D402" s="173"/>
      <c r="E402" s="173"/>
      <c r="F402" s="173"/>
      <c r="G402" s="173"/>
      <c r="H402" s="173"/>
      <c r="I402" s="173"/>
      <c r="J402" s="173"/>
    </row>
    <row r="403" spans="1:10" ht="35.25" customHeight="1" x14ac:dyDescent="0.2">
      <c r="A403" s="186" t="str">
        <f t="shared" si="6"/>
        <v xml:space="preserve">- </v>
      </c>
      <c r="B403" s="99" t="s">
        <v>459</v>
      </c>
      <c r="C403" s="296" t="s">
        <v>275</v>
      </c>
      <c r="D403" s="296" t="s">
        <v>275</v>
      </c>
      <c r="E403" s="296" t="s">
        <v>275</v>
      </c>
      <c r="F403" s="296"/>
      <c r="G403" s="296"/>
      <c r="H403" s="296"/>
      <c r="I403" s="296"/>
      <c r="J403" s="296"/>
    </row>
    <row r="404" spans="1:10" ht="22.5" customHeight="1" x14ac:dyDescent="0.2">
      <c r="A404" s="125" t="e">
        <f t="shared" si="6"/>
        <v>#VALUE!</v>
      </c>
      <c r="B404" s="173" t="s">
        <v>45</v>
      </c>
      <c r="C404" s="173"/>
      <c r="D404" s="173"/>
      <c r="E404" s="173"/>
      <c r="F404" s="173"/>
      <c r="G404" s="173"/>
      <c r="H404" s="173"/>
      <c r="I404" s="173"/>
      <c r="J404" s="173"/>
    </row>
    <row r="405" spans="1:10" s="174" customFormat="1" ht="37.5" customHeight="1" x14ac:dyDescent="0.2">
      <c r="A405" s="293" t="str">
        <f t="shared" si="6"/>
        <v xml:space="preserve">*с </v>
      </c>
      <c r="B405" s="101" t="s">
        <v>516</v>
      </c>
      <c r="C405" s="101"/>
      <c r="D405" s="101"/>
      <c r="E405" s="101"/>
      <c r="F405" s="293"/>
      <c r="G405" s="293"/>
      <c r="H405" s="293"/>
      <c r="I405" s="293"/>
      <c r="J405" s="293"/>
    </row>
    <row r="406" spans="1:10" s="174" customFormat="1" ht="37.5" customHeight="1" x14ac:dyDescent="0.2">
      <c r="A406" s="86" t="str">
        <f t="shared" si="6"/>
        <v xml:space="preserve">12. </v>
      </c>
      <c r="B406" s="85" t="s">
        <v>1501</v>
      </c>
      <c r="C406" s="86"/>
      <c r="D406" s="86"/>
      <c r="E406" s="86"/>
      <c r="F406" s="86"/>
      <c r="G406" s="86"/>
      <c r="H406" s="86"/>
      <c r="I406" s="86"/>
      <c r="J406" s="86"/>
    </row>
    <row r="407" spans="1:10" s="174" customFormat="1" ht="89.25" customHeight="1" x14ac:dyDescent="0.2">
      <c r="A407" s="162" t="str">
        <f t="shared" si="6"/>
        <v xml:space="preserve">Вид </v>
      </c>
      <c r="B407" s="161" t="s">
        <v>93</v>
      </c>
      <c r="C407" s="162" t="s">
        <v>845</v>
      </c>
      <c r="D407" s="162"/>
      <c r="E407" s="162"/>
      <c r="F407" s="162"/>
      <c r="G407" s="162"/>
      <c r="H407" s="162"/>
      <c r="I407" s="162"/>
      <c r="J407" s="162"/>
    </row>
    <row r="408" spans="1:10" s="174" customFormat="1" ht="37.5" customHeight="1" x14ac:dyDescent="0.2">
      <c r="A408" s="125" t="str">
        <f t="shared" si="6"/>
        <v xml:space="preserve">12.1. </v>
      </c>
      <c r="B408" s="124" t="s">
        <v>1499</v>
      </c>
      <c r="C408" s="125"/>
      <c r="D408" s="125"/>
      <c r="E408" s="125"/>
      <c r="F408" s="125"/>
      <c r="G408" s="125"/>
      <c r="H408" s="125"/>
      <c r="I408" s="125"/>
      <c r="J408" s="125"/>
    </row>
    <row r="409" spans="1:10" s="174" customFormat="1" ht="37.5" customHeight="1" x14ac:dyDescent="0.2">
      <c r="A409" s="349" t="str">
        <f t="shared" si="6"/>
        <v xml:space="preserve">12.1.1. </v>
      </c>
      <c r="B409" s="181" t="s">
        <v>1500</v>
      </c>
      <c r="C409" s="181"/>
      <c r="D409" s="293"/>
      <c r="E409" s="128"/>
      <c r="F409" s="185"/>
      <c r="G409" s="185"/>
      <c r="H409" s="178"/>
      <c r="I409" s="178"/>
      <c r="J409" s="293"/>
    </row>
    <row r="410" spans="1:10" s="174" customFormat="1" ht="37.5" customHeight="1" x14ac:dyDescent="0.2">
      <c r="A410" s="350" t="str">
        <f t="shared" si="6"/>
        <v xml:space="preserve">- </v>
      </c>
      <c r="B410" s="137" t="s">
        <v>54</v>
      </c>
      <c r="C410" s="135" t="s">
        <v>59</v>
      </c>
      <c r="D410" s="293"/>
      <c r="E410" s="128"/>
      <c r="F410" s="185"/>
      <c r="G410" s="185"/>
      <c r="H410" s="178"/>
      <c r="I410" s="178"/>
      <c r="J410" s="293"/>
    </row>
    <row r="411" spans="1:10" s="174" customFormat="1" ht="37.5" customHeight="1" x14ac:dyDescent="0.2">
      <c r="A411" s="350" t="str">
        <f t="shared" si="6"/>
        <v xml:space="preserve">- </v>
      </c>
      <c r="B411" s="137" t="s">
        <v>63</v>
      </c>
      <c r="C411" s="135" t="s">
        <v>53</v>
      </c>
      <c r="D411" s="293"/>
      <c r="E411" s="128"/>
      <c r="F411" s="185"/>
      <c r="G411" s="185"/>
      <c r="H411" s="178"/>
      <c r="I411" s="178"/>
      <c r="J411" s="293"/>
    </row>
    <row r="412" spans="1:10" s="174" customFormat="1" ht="37.5" customHeight="1" x14ac:dyDescent="0.2">
      <c r="A412" s="349" t="str">
        <f t="shared" si="6"/>
        <v xml:space="preserve">по </v>
      </c>
      <c r="B412" s="181" t="s">
        <v>811</v>
      </c>
      <c r="C412" s="135" t="s">
        <v>9</v>
      </c>
      <c r="D412" s="293"/>
      <c r="E412" s="128"/>
      <c r="F412" s="185"/>
      <c r="G412" s="185"/>
      <c r="H412" s="178"/>
      <c r="I412" s="178"/>
      <c r="J412" s="293"/>
    </row>
    <row r="413" spans="1:10" s="174" customFormat="1" ht="37.5" customHeight="1" x14ac:dyDescent="0.2">
      <c r="A413" s="342" t="str">
        <f t="shared" si="6"/>
        <v xml:space="preserve">Комиссия </v>
      </c>
      <c r="B413" s="300" t="s">
        <v>798</v>
      </c>
      <c r="C413" s="135" t="s">
        <v>12</v>
      </c>
      <c r="D413" s="293"/>
      <c r="E413" s="128"/>
      <c r="F413" s="185"/>
      <c r="G413" s="185"/>
      <c r="H413" s="178"/>
      <c r="I413" s="178"/>
      <c r="J413" s="293"/>
    </row>
    <row r="414" spans="1:10" s="174" customFormat="1" ht="37.5" customHeight="1" x14ac:dyDescent="0.2">
      <c r="A414" s="351" t="str">
        <f t="shared" si="6"/>
        <v xml:space="preserve">12.1.2. </v>
      </c>
      <c r="B414" s="136" t="s">
        <v>1502</v>
      </c>
      <c r="C414" s="136"/>
      <c r="D414" s="293"/>
      <c r="E414" s="128"/>
      <c r="F414" s="185"/>
      <c r="G414" s="185"/>
      <c r="H414" s="178"/>
      <c r="I414" s="178"/>
      <c r="J414" s="293"/>
    </row>
    <row r="415" spans="1:10" s="174" customFormat="1" ht="37.5" customHeight="1" x14ac:dyDescent="0.2">
      <c r="A415" s="135" t="str">
        <f t="shared" si="6"/>
        <v xml:space="preserve"> </v>
      </c>
      <c r="B415" s="182" t="s">
        <v>800</v>
      </c>
      <c r="C415" s="135" t="s">
        <v>14</v>
      </c>
      <c r="D415" s="293"/>
      <c r="E415" s="128"/>
      <c r="F415" s="185"/>
      <c r="G415" s="185"/>
      <c r="H415" s="178"/>
      <c r="I415" s="178"/>
      <c r="J415" s="293"/>
    </row>
    <row r="416" spans="1:10" s="174" customFormat="1" ht="37.5" customHeight="1" x14ac:dyDescent="0.2">
      <c r="A416" s="135" t="str">
        <f t="shared" si="6"/>
        <v xml:space="preserve"> </v>
      </c>
      <c r="B416" s="182" t="s">
        <v>801</v>
      </c>
      <c r="C416" s="135" t="s">
        <v>14</v>
      </c>
      <c r="D416" s="293"/>
      <c r="E416" s="128"/>
      <c r="F416" s="185"/>
      <c r="G416" s="185"/>
      <c r="H416" s="178"/>
      <c r="I416" s="178"/>
      <c r="J416" s="293"/>
    </row>
    <row r="417" spans="1:10" s="174" customFormat="1" ht="42.75" x14ac:dyDescent="0.2">
      <c r="A417" s="351" t="str">
        <f t="shared" si="6"/>
        <v xml:space="preserve">Перевыпуск </v>
      </c>
      <c r="B417" s="136" t="s">
        <v>474</v>
      </c>
      <c r="C417" s="135" t="s">
        <v>1</v>
      </c>
      <c r="D417" s="293"/>
      <c r="E417" s="128"/>
      <c r="F417" s="185"/>
      <c r="G417" s="185"/>
      <c r="H417" s="178"/>
      <c r="I417" s="178"/>
      <c r="J417" s="293"/>
    </row>
    <row r="418" spans="1:10" s="174" customFormat="1" ht="37.5" customHeight="1" x14ac:dyDescent="0.2">
      <c r="A418" s="351" t="str">
        <f t="shared" si="6"/>
        <v xml:space="preserve">Перевыпуск </v>
      </c>
      <c r="B418" s="136" t="s">
        <v>475</v>
      </c>
      <c r="C418" s="135" t="s">
        <v>59</v>
      </c>
      <c r="D418" s="293"/>
      <c r="E418" s="128"/>
      <c r="F418" s="185"/>
      <c r="G418" s="185"/>
      <c r="H418" s="178"/>
      <c r="I418" s="178"/>
      <c r="J418" s="293"/>
    </row>
    <row r="419" spans="1:10" s="174" customFormat="1" ht="37.5" customHeight="1" x14ac:dyDescent="0.2">
      <c r="A419" s="125" t="str">
        <f t="shared" si="6"/>
        <v xml:space="preserve">12.2. </v>
      </c>
      <c r="B419" s="124" t="s">
        <v>1503</v>
      </c>
      <c r="C419" s="125"/>
      <c r="D419" s="125"/>
      <c r="E419" s="125"/>
      <c r="F419" s="125"/>
      <c r="G419" s="125"/>
      <c r="H419" s="125"/>
      <c r="I419" s="125"/>
      <c r="J419" s="125"/>
    </row>
    <row r="420" spans="1:10" s="174" customFormat="1" ht="37.5" customHeight="1" x14ac:dyDescent="0.2">
      <c r="A420" s="352" t="str">
        <f t="shared" si="6"/>
        <v xml:space="preserve">12.2.1. </v>
      </c>
      <c r="B420" s="134" t="s">
        <v>1504</v>
      </c>
      <c r="C420" s="134"/>
      <c r="D420" s="293"/>
      <c r="E420" s="128"/>
      <c r="F420" s="185"/>
      <c r="G420" s="185"/>
      <c r="H420" s="178"/>
      <c r="I420" s="178"/>
      <c r="J420" s="293"/>
    </row>
    <row r="421" spans="1:10" s="174" customFormat="1" ht="37.5" customHeight="1" x14ac:dyDescent="0.2">
      <c r="A421" s="350" t="str">
        <f t="shared" si="6"/>
        <v xml:space="preserve">- </v>
      </c>
      <c r="B421" s="137" t="s">
        <v>51</v>
      </c>
      <c r="C421" s="135" t="s">
        <v>416</v>
      </c>
      <c r="D421" s="293"/>
      <c r="E421" s="128"/>
      <c r="F421" s="185"/>
      <c r="G421" s="185"/>
      <c r="H421" s="178"/>
      <c r="I421" s="178"/>
      <c r="J421" s="293"/>
    </row>
    <row r="422" spans="1:10" s="174" customFormat="1" ht="37.5" customHeight="1" x14ac:dyDescent="0.2">
      <c r="A422" s="350" t="str">
        <f t="shared" si="6"/>
        <v xml:space="preserve">- </v>
      </c>
      <c r="B422" s="137" t="s">
        <v>94</v>
      </c>
      <c r="C422" s="135" t="s">
        <v>416</v>
      </c>
      <c r="D422" s="293"/>
      <c r="E422" s="128"/>
      <c r="F422" s="185"/>
      <c r="G422" s="185"/>
      <c r="H422" s="178"/>
      <c r="I422" s="178"/>
      <c r="J422" s="293"/>
    </row>
    <row r="423" spans="1:10" s="174" customFormat="1" ht="37.5" customHeight="1" x14ac:dyDescent="0.2">
      <c r="A423" s="349" t="str">
        <f t="shared" si="6"/>
        <v xml:space="preserve">12.2.2. </v>
      </c>
      <c r="B423" s="181" t="s">
        <v>1505</v>
      </c>
      <c r="C423" s="193"/>
      <c r="D423" s="172"/>
      <c r="E423" s="194"/>
      <c r="F423" s="195"/>
      <c r="G423" s="195"/>
      <c r="H423" s="196"/>
      <c r="I423" s="196"/>
      <c r="J423" s="172"/>
    </row>
    <row r="424" spans="1:10" s="174" customFormat="1" ht="37.5" customHeight="1" x14ac:dyDescent="0.2">
      <c r="A424" s="352" t="str">
        <f t="shared" si="6"/>
        <v xml:space="preserve">12.2.3. </v>
      </c>
      <c r="B424" s="134" t="s">
        <v>1506</v>
      </c>
      <c r="C424" s="134"/>
      <c r="D424" s="293"/>
      <c r="E424" s="128"/>
      <c r="F424" s="185"/>
      <c r="G424" s="185"/>
      <c r="H424" s="178"/>
      <c r="I424" s="178"/>
      <c r="J424" s="293"/>
    </row>
    <row r="425" spans="1:10" s="174" customFormat="1" ht="37.5" customHeight="1" x14ac:dyDescent="0.2">
      <c r="A425" s="350" t="str">
        <f t="shared" si="6"/>
        <v xml:space="preserve">- </v>
      </c>
      <c r="B425" s="137" t="s">
        <v>148</v>
      </c>
      <c r="C425" s="135" t="s">
        <v>871</v>
      </c>
      <c r="D425" s="293"/>
      <c r="E425" s="128"/>
      <c r="F425" s="185"/>
      <c r="G425" s="185"/>
      <c r="H425" s="178"/>
      <c r="I425" s="178"/>
      <c r="J425" s="293"/>
    </row>
    <row r="426" spans="1:10" s="174" customFormat="1" ht="37.5" customHeight="1" x14ac:dyDescent="0.2">
      <c r="A426" s="350" t="str">
        <f t="shared" si="6"/>
        <v xml:space="preserve">- </v>
      </c>
      <c r="B426" s="137" t="s">
        <v>149</v>
      </c>
      <c r="C426" s="135" t="s">
        <v>871</v>
      </c>
      <c r="D426" s="293"/>
      <c r="E426" s="128"/>
      <c r="F426" s="185"/>
      <c r="G426" s="185"/>
      <c r="H426" s="178"/>
      <c r="I426" s="178"/>
      <c r="J426" s="293"/>
    </row>
    <row r="427" spans="1:10" s="174" customFormat="1" ht="37.5" customHeight="1" x14ac:dyDescent="0.2">
      <c r="A427" s="350" t="str">
        <f t="shared" si="6"/>
        <v xml:space="preserve">- </v>
      </c>
      <c r="B427" s="137" t="s">
        <v>108</v>
      </c>
      <c r="C427" s="135" t="s">
        <v>854</v>
      </c>
      <c r="D427" s="293"/>
      <c r="E427" s="128"/>
      <c r="F427" s="185"/>
      <c r="G427" s="185"/>
      <c r="H427" s="178"/>
      <c r="I427" s="178"/>
      <c r="J427" s="293"/>
    </row>
    <row r="428" spans="1:10" s="174" customFormat="1" ht="37.5" customHeight="1" x14ac:dyDescent="0.2">
      <c r="A428" s="350" t="str">
        <f t="shared" si="6"/>
        <v xml:space="preserve">- </v>
      </c>
      <c r="B428" s="137" t="s">
        <v>109</v>
      </c>
      <c r="C428" s="135" t="s">
        <v>854</v>
      </c>
      <c r="D428" s="293"/>
      <c r="E428" s="128"/>
      <c r="F428" s="185"/>
      <c r="G428" s="185"/>
      <c r="H428" s="178"/>
      <c r="I428" s="178"/>
      <c r="J428" s="293"/>
    </row>
    <row r="429" spans="1:10" s="174" customFormat="1" ht="37.5" customHeight="1" x14ac:dyDescent="0.2">
      <c r="A429" s="353" t="str">
        <f t="shared" si="6"/>
        <v xml:space="preserve">12.2.4. </v>
      </c>
      <c r="B429" s="131" t="s">
        <v>1507</v>
      </c>
      <c r="C429" s="132"/>
      <c r="D429" s="293"/>
      <c r="E429" s="128"/>
      <c r="F429" s="185"/>
      <c r="G429" s="185"/>
      <c r="H429" s="178"/>
      <c r="I429" s="178"/>
      <c r="J429" s="293"/>
    </row>
    <row r="430" spans="1:10" s="174" customFormat="1" ht="37.5" customHeight="1" x14ac:dyDescent="0.2">
      <c r="A430" s="125" t="str">
        <f t="shared" si="6"/>
        <v xml:space="preserve">12.3. </v>
      </c>
      <c r="B430" s="124" t="s">
        <v>1508</v>
      </c>
      <c r="C430" s="125"/>
      <c r="D430" s="125"/>
      <c r="E430" s="125"/>
      <c r="F430" s="125"/>
      <c r="G430" s="125"/>
      <c r="H430" s="125"/>
      <c r="I430" s="125"/>
      <c r="J430" s="125"/>
    </row>
    <row r="431" spans="1:10" s="174" customFormat="1" ht="37.5" customHeight="1" x14ac:dyDescent="0.2">
      <c r="A431" s="352" t="str">
        <f t="shared" si="6"/>
        <v xml:space="preserve">12.3.1. </v>
      </c>
      <c r="B431" s="134" t="s">
        <v>1509</v>
      </c>
      <c r="C431" s="134"/>
      <c r="D431" s="293"/>
      <c r="E431" s="128"/>
      <c r="F431" s="185"/>
      <c r="G431" s="185"/>
      <c r="H431" s="178"/>
      <c r="I431" s="178"/>
      <c r="J431" s="293"/>
    </row>
    <row r="432" spans="1:10" s="174" customFormat="1" ht="105" x14ac:dyDescent="0.2">
      <c r="A432" s="350" t="str">
        <f t="shared" si="6"/>
        <v xml:space="preserve">- </v>
      </c>
      <c r="B432" s="137" t="s">
        <v>133</v>
      </c>
      <c r="C432" s="135" t="s">
        <v>635</v>
      </c>
      <c r="D432" s="293"/>
      <c r="E432" s="128"/>
      <c r="F432" s="185"/>
      <c r="G432" s="185"/>
      <c r="H432" s="178"/>
      <c r="I432" s="178"/>
      <c r="J432" s="293"/>
    </row>
    <row r="433" spans="1:10" s="174" customFormat="1" ht="30" x14ac:dyDescent="0.2">
      <c r="A433" s="350" t="str">
        <f t="shared" si="6"/>
        <v xml:space="preserve">- </v>
      </c>
      <c r="B433" s="137" t="s">
        <v>95</v>
      </c>
      <c r="C433" s="135" t="s">
        <v>16</v>
      </c>
      <c r="D433" s="293"/>
      <c r="E433" s="128"/>
      <c r="F433" s="185"/>
      <c r="G433" s="185"/>
      <c r="H433" s="178"/>
      <c r="I433" s="178"/>
      <c r="J433" s="293"/>
    </row>
    <row r="434" spans="1:10" s="174" customFormat="1" ht="37.5" customHeight="1" x14ac:dyDescent="0.2">
      <c r="A434" s="352" t="str">
        <f t="shared" si="6"/>
        <v xml:space="preserve">12.3.2.Получение </v>
      </c>
      <c r="B434" s="134" t="s">
        <v>1510</v>
      </c>
      <c r="C434" s="134"/>
      <c r="D434" s="293"/>
      <c r="E434" s="128"/>
      <c r="F434" s="185"/>
      <c r="G434" s="185"/>
      <c r="H434" s="178"/>
      <c r="I434" s="178"/>
      <c r="J434" s="293"/>
    </row>
    <row r="435" spans="1:10" s="174" customFormat="1" ht="105" x14ac:dyDescent="0.2">
      <c r="A435" s="350" t="str">
        <f t="shared" si="6"/>
        <v xml:space="preserve">- </v>
      </c>
      <c r="B435" s="137" t="s">
        <v>136</v>
      </c>
      <c r="C435" s="135" t="s">
        <v>636</v>
      </c>
      <c r="D435" s="293"/>
      <c r="E435" s="128"/>
      <c r="F435" s="185"/>
      <c r="G435" s="185"/>
      <c r="H435" s="178"/>
      <c r="I435" s="178"/>
      <c r="J435" s="293"/>
    </row>
    <row r="436" spans="1:10" s="174" customFormat="1" ht="120" x14ac:dyDescent="0.2">
      <c r="A436" s="83" t="str">
        <f t="shared" si="6"/>
        <v xml:space="preserve">иностранная </v>
      </c>
      <c r="B436" s="139" t="s">
        <v>56</v>
      </c>
      <c r="C436" s="160" t="s">
        <v>822</v>
      </c>
      <c r="D436" s="293"/>
      <c r="E436" s="128"/>
      <c r="F436" s="185"/>
      <c r="G436" s="185"/>
      <c r="H436" s="178"/>
      <c r="I436" s="178"/>
      <c r="J436" s="293"/>
    </row>
    <row r="437" spans="1:10" s="174" customFormat="1" ht="37.5" customHeight="1" x14ac:dyDescent="0.2">
      <c r="A437" s="352" t="str">
        <f t="shared" si="6"/>
        <v xml:space="preserve">12.3.3. </v>
      </c>
      <c r="B437" s="134" t="s">
        <v>1511</v>
      </c>
      <c r="C437" s="134"/>
      <c r="D437" s="293"/>
      <c r="E437" s="128"/>
      <c r="F437" s="185"/>
      <c r="G437" s="185"/>
      <c r="H437" s="178"/>
      <c r="I437" s="178"/>
      <c r="J437" s="293"/>
    </row>
    <row r="438" spans="1:10" s="174" customFormat="1" ht="37.5" customHeight="1" x14ac:dyDescent="0.2">
      <c r="A438" s="350" t="str">
        <f t="shared" si="6"/>
        <v xml:space="preserve">- </v>
      </c>
      <c r="B438" s="137" t="s">
        <v>133</v>
      </c>
      <c r="C438" s="135" t="s">
        <v>59</v>
      </c>
      <c r="D438" s="293"/>
      <c r="E438" s="128"/>
      <c r="F438" s="185"/>
      <c r="G438" s="185"/>
      <c r="H438" s="178"/>
      <c r="I438" s="178"/>
      <c r="J438" s="293"/>
    </row>
    <row r="439" spans="1:10" s="174" customFormat="1" ht="37.5" customHeight="1" x14ac:dyDescent="0.2">
      <c r="A439" s="350" t="str">
        <f t="shared" si="6"/>
        <v xml:space="preserve">- </v>
      </c>
      <c r="B439" s="137" t="s">
        <v>95</v>
      </c>
      <c r="C439" s="135" t="s">
        <v>59</v>
      </c>
      <c r="D439" s="293"/>
      <c r="E439" s="128"/>
      <c r="F439" s="185"/>
      <c r="G439" s="185"/>
      <c r="H439" s="178"/>
      <c r="I439" s="178"/>
      <c r="J439" s="293"/>
    </row>
    <row r="440" spans="1:10" s="174" customFormat="1" ht="37.5" customHeight="1" x14ac:dyDescent="0.2">
      <c r="A440" s="352" t="str">
        <f t="shared" si="6"/>
        <v xml:space="preserve">12.3.4. </v>
      </c>
      <c r="B440" s="134" t="s">
        <v>1512</v>
      </c>
      <c r="C440" s="134"/>
      <c r="D440" s="293"/>
      <c r="E440" s="128"/>
      <c r="F440" s="185"/>
      <c r="G440" s="185"/>
      <c r="H440" s="178"/>
      <c r="I440" s="178"/>
      <c r="J440" s="293"/>
    </row>
    <row r="441" spans="1:10" s="174" customFormat="1" ht="37.5" customHeight="1" x14ac:dyDescent="0.2">
      <c r="A441" s="125" t="str">
        <f t="shared" si="6"/>
        <v xml:space="preserve">12.4. </v>
      </c>
      <c r="B441" s="124" t="s">
        <v>1513</v>
      </c>
      <c r="C441" s="125"/>
      <c r="D441" s="125"/>
      <c r="E441" s="125"/>
      <c r="F441" s="125"/>
      <c r="G441" s="125"/>
      <c r="H441" s="125"/>
      <c r="I441" s="125"/>
      <c r="J441" s="125"/>
    </row>
    <row r="442" spans="1:10" s="174" customFormat="1" ht="37.5" customHeight="1" x14ac:dyDescent="0.2">
      <c r="A442" s="352" t="str">
        <f t="shared" si="6"/>
        <v xml:space="preserve">12.4.1. </v>
      </c>
      <c r="B442" s="134" t="s">
        <v>1514</v>
      </c>
      <c r="C442" s="134"/>
      <c r="D442" s="293"/>
      <c r="E442" s="128"/>
      <c r="F442" s="185"/>
      <c r="G442" s="185"/>
      <c r="H442" s="178"/>
      <c r="I442" s="178"/>
      <c r="J442" s="293"/>
    </row>
    <row r="443" spans="1:10" s="174" customFormat="1" ht="37.5" customHeight="1" x14ac:dyDescent="0.2">
      <c r="A443" s="135" t="str">
        <f t="shared" si="6"/>
        <v xml:space="preserve"> </v>
      </c>
      <c r="B443" s="182" t="s">
        <v>112</v>
      </c>
      <c r="C443" s="135" t="s">
        <v>7</v>
      </c>
      <c r="D443" s="293"/>
      <c r="E443" s="128"/>
      <c r="F443" s="185"/>
      <c r="G443" s="185"/>
      <c r="H443" s="178"/>
      <c r="I443" s="178"/>
      <c r="J443" s="293"/>
    </row>
    <row r="444" spans="1:10" s="174" customFormat="1" ht="37.5" customHeight="1" x14ac:dyDescent="0.2">
      <c r="A444" s="135" t="str">
        <f t="shared" si="6"/>
        <v xml:space="preserve"> </v>
      </c>
      <c r="B444" s="182" t="s">
        <v>96</v>
      </c>
      <c r="C444" s="135" t="s">
        <v>7</v>
      </c>
      <c r="D444" s="293"/>
      <c r="E444" s="128"/>
      <c r="F444" s="185"/>
      <c r="G444" s="185"/>
      <c r="H444" s="178"/>
      <c r="I444" s="178"/>
      <c r="J444" s="293"/>
    </row>
    <row r="445" spans="1:10" s="174" customFormat="1" ht="37.5" customHeight="1" x14ac:dyDescent="0.2">
      <c r="A445" s="351" t="str">
        <f t="shared" si="6"/>
        <v xml:space="preserve">Запрос </v>
      </c>
      <c r="B445" s="136" t="s">
        <v>76</v>
      </c>
      <c r="C445" s="135" t="s">
        <v>42</v>
      </c>
      <c r="D445" s="293"/>
      <c r="E445" s="128"/>
      <c r="F445" s="185"/>
      <c r="G445" s="185"/>
      <c r="H445" s="178"/>
      <c r="I445" s="178"/>
      <c r="J445" s="293"/>
    </row>
    <row r="446" spans="1:10" s="174" customFormat="1" ht="37.5" customHeight="1" x14ac:dyDescent="0.2">
      <c r="A446" s="352" t="str">
        <f t="shared" si="6"/>
        <v xml:space="preserve">12.4.2. </v>
      </c>
      <c r="B446" s="134" t="s">
        <v>1515</v>
      </c>
      <c r="C446" s="134"/>
      <c r="D446" s="293"/>
      <c r="E446" s="128"/>
      <c r="F446" s="185"/>
      <c r="G446" s="185"/>
      <c r="H446" s="178"/>
      <c r="I446" s="178"/>
      <c r="J446" s="293"/>
    </row>
    <row r="447" spans="1:10" s="174" customFormat="1" ht="37.5" customHeight="1" x14ac:dyDescent="0.2">
      <c r="A447" s="135" t="str">
        <f t="shared" si="6"/>
        <v xml:space="preserve">- </v>
      </c>
      <c r="B447" s="182" t="s">
        <v>50</v>
      </c>
      <c r="C447" s="135" t="s">
        <v>59</v>
      </c>
      <c r="D447" s="293"/>
      <c r="E447" s="128"/>
      <c r="F447" s="185"/>
      <c r="G447" s="185"/>
      <c r="H447" s="178"/>
      <c r="I447" s="178"/>
      <c r="J447" s="293"/>
    </row>
    <row r="448" spans="1:10" s="174" customFormat="1" ht="37.5" customHeight="1" x14ac:dyDescent="0.2">
      <c r="A448" s="350" t="str">
        <f t="shared" si="6"/>
        <v xml:space="preserve">- </v>
      </c>
      <c r="B448" s="137" t="s">
        <v>476</v>
      </c>
      <c r="C448" s="135" t="s">
        <v>36</v>
      </c>
      <c r="D448" s="293"/>
      <c r="E448" s="128"/>
      <c r="F448" s="185"/>
      <c r="G448" s="185"/>
      <c r="H448" s="178"/>
      <c r="I448" s="178"/>
      <c r="J448" s="293"/>
    </row>
    <row r="449" spans="1:10" s="174" customFormat="1" ht="37.5" customHeight="1" x14ac:dyDescent="0.2">
      <c r="A449" s="350" t="str">
        <f t="shared" si="6"/>
        <v xml:space="preserve">- </v>
      </c>
      <c r="B449" s="137" t="s">
        <v>129</v>
      </c>
      <c r="C449" s="135" t="s">
        <v>46</v>
      </c>
      <c r="D449" s="293"/>
      <c r="E449" s="128"/>
      <c r="F449" s="185"/>
      <c r="G449" s="185"/>
      <c r="H449" s="178"/>
      <c r="I449" s="178"/>
      <c r="J449" s="293"/>
    </row>
    <row r="450" spans="1:10" s="174" customFormat="1" ht="37.5" customHeight="1" x14ac:dyDescent="0.2">
      <c r="A450" s="350" t="str">
        <f t="shared" si="6"/>
        <v xml:space="preserve">- </v>
      </c>
      <c r="B450" s="137" t="s">
        <v>130</v>
      </c>
      <c r="C450" s="135" t="s">
        <v>46</v>
      </c>
      <c r="D450" s="293"/>
      <c r="E450" s="128"/>
      <c r="F450" s="185"/>
      <c r="G450" s="185"/>
      <c r="H450" s="178"/>
      <c r="I450" s="178"/>
      <c r="J450" s="293"/>
    </row>
    <row r="451" spans="1:10" s="174" customFormat="1" ht="37.5" customHeight="1" x14ac:dyDescent="0.2">
      <c r="A451" s="350" t="str">
        <f t="shared" si="6"/>
        <v xml:space="preserve">- </v>
      </c>
      <c r="B451" s="137" t="s">
        <v>107</v>
      </c>
      <c r="C451" s="135" t="s">
        <v>79</v>
      </c>
      <c r="D451" s="293"/>
      <c r="E451" s="128"/>
      <c r="F451" s="185"/>
      <c r="G451" s="185"/>
      <c r="H451" s="178"/>
      <c r="I451" s="178"/>
      <c r="J451" s="293"/>
    </row>
    <row r="452" spans="1:10" s="174" customFormat="1" ht="37.5" customHeight="1" x14ac:dyDescent="0.2">
      <c r="A452" s="125" t="str">
        <f t="shared" si="6"/>
        <v xml:space="preserve">12.5. </v>
      </c>
      <c r="B452" s="124" t="s">
        <v>1516</v>
      </c>
      <c r="C452" s="125"/>
      <c r="D452" s="125"/>
      <c r="E452" s="125"/>
      <c r="F452" s="125"/>
      <c r="G452" s="125"/>
      <c r="H452" s="125"/>
      <c r="I452" s="125"/>
      <c r="J452" s="125"/>
    </row>
    <row r="453" spans="1:10" s="174" customFormat="1" ht="37.5" customHeight="1" x14ac:dyDescent="0.2">
      <c r="A453" s="143" t="str">
        <f t="shared" si="6"/>
        <v xml:space="preserve">Блокирование </v>
      </c>
      <c r="B453" s="142" t="s">
        <v>815</v>
      </c>
      <c r="C453" s="143"/>
      <c r="D453" s="143"/>
      <c r="E453" s="143"/>
      <c r="F453" s="143"/>
      <c r="G453" s="143"/>
      <c r="H453" s="143"/>
      <c r="I453" s="143"/>
      <c r="J453" s="143"/>
    </row>
    <row r="454" spans="1:10" s="174" customFormat="1" ht="37.5" customHeight="1" x14ac:dyDescent="0.2">
      <c r="A454" s="350" t="str">
        <f t="shared" ref="A454:A517" si="7">LEFT(B454,SEARCH(" ",B454,1))</f>
        <v xml:space="preserve">- </v>
      </c>
      <c r="B454" s="137" t="s">
        <v>30</v>
      </c>
      <c r="C454" s="135" t="s">
        <v>11</v>
      </c>
      <c r="D454" s="293"/>
      <c r="E454" s="128"/>
      <c r="F454" s="185"/>
      <c r="G454" s="185"/>
      <c r="H454" s="178"/>
      <c r="I454" s="178"/>
      <c r="J454" s="293"/>
    </row>
    <row r="455" spans="1:10" s="174" customFormat="1" ht="37.5" customHeight="1" x14ac:dyDescent="0.2">
      <c r="A455" s="350" t="str">
        <f t="shared" si="7"/>
        <v xml:space="preserve">- </v>
      </c>
      <c r="B455" s="137" t="s">
        <v>31</v>
      </c>
      <c r="C455" s="135" t="s">
        <v>6</v>
      </c>
      <c r="D455" s="293"/>
      <c r="E455" s="128"/>
      <c r="F455" s="185"/>
      <c r="G455" s="185"/>
      <c r="H455" s="178"/>
      <c r="I455" s="178"/>
      <c r="J455" s="293"/>
    </row>
    <row r="456" spans="1:10" s="174" customFormat="1" ht="37.5" customHeight="1" x14ac:dyDescent="0.2">
      <c r="A456" s="351" t="str">
        <f t="shared" si="7"/>
        <v xml:space="preserve">Сброс </v>
      </c>
      <c r="B456" s="136" t="s">
        <v>813</v>
      </c>
      <c r="C456" s="135" t="s">
        <v>2</v>
      </c>
      <c r="D456" s="293"/>
      <c r="E456" s="128"/>
      <c r="F456" s="185"/>
      <c r="G456" s="185"/>
      <c r="H456" s="178"/>
      <c r="I456" s="178"/>
      <c r="J456" s="293"/>
    </row>
    <row r="457" spans="1:10" s="174" customFormat="1" ht="37.5" customHeight="1" x14ac:dyDescent="0.2">
      <c r="A457" s="354" t="str">
        <f t="shared" si="7"/>
        <v xml:space="preserve">Смена </v>
      </c>
      <c r="B457" s="169" t="s">
        <v>831</v>
      </c>
      <c r="C457" s="160" t="s">
        <v>41</v>
      </c>
      <c r="D457" s="293"/>
      <c r="E457" s="128"/>
      <c r="F457" s="185"/>
      <c r="G457" s="185"/>
      <c r="H457" s="178"/>
      <c r="I457" s="178"/>
      <c r="J457" s="293"/>
    </row>
    <row r="458" spans="1:10" s="174" customFormat="1" ht="37.5" customHeight="1" x14ac:dyDescent="0.2">
      <c r="A458" s="125" t="str">
        <f t="shared" si="7"/>
        <v xml:space="preserve">12.6. </v>
      </c>
      <c r="B458" s="124" t="s">
        <v>1517</v>
      </c>
      <c r="C458" s="125"/>
      <c r="D458" s="125"/>
      <c r="E458" s="125"/>
      <c r="F458" s="125"/>
      <c r="G458" s="125"/>
      <c r="H458" s="125"/>
      <c r="I458" s="125"/>
      <c r="J458" s="125"/>
    </row>
    <row r="459" spans="1:10" s="174" customFormat="1" ht="37.5" customHeight="1" x14ac:dyDescent="0.2">
      <c r="A459" s="352" t="str">
        <f t="shared" si="7"/>
        <v xml:space="preserve">12.6.1. </v>
      </c>
      <c r="B459" s="134" t="s">
        <v>1518</v>
      </c>
      <c r="C459" s="134"/>
      <c r="D459" s="293"/>
      <c r="E459" s="128"/>
      <c r="F459" s="185"/>
      <c r="G459" s="185"/>
      <c r="H459" s="178"/>
      <c r="I459" s="178"/>
      <c r="J459" s="293"/>
    </row>
    <row r="460" spans="1:10" s="174" customFormat="1" ht="37.5" customHeight="1" x14ac:dyDescent="0.2">
      <c r="A460" s="135" t="str">
        <f t="shared" si="7"/>
        <v xml:space="preserve">- </v>
      </c>
      <c r="B460" s="182" t="s">
        <v>17</v>
      </c>
      <c r="C460" s="135" t="s">
        <v>18</v>
      </c>
      <c r="D460" s="293"/>
      <c r="E460" s="128"/>
      <c r="F460" s="185"/>
      <c r="G460" s="185"/>
      <c r="H460" s="178"/>
      <c r="I460" s="178"/>
      <c r="J460" s="293"/>
    </row>
    <row r="461" spans="1:10" s="174" customFormat="1" ht="37.5" customHeight="1" x14ac:dyDescent="0.2">
      <c r="A461" s="352" t="str">
        <f t="shared" si="7"/>
        <v xml:space="preserve">12.6.2. </v>
      </c>
      <c r="B461" s="134" t="s">
        <v>1519</v>
      </c>
      <c r="C461" s="134"/>
      <c r="D461" s="293"/>
      <c r="E461" s="128"/>
      <c r="F461" s="185"/>
      <c r="G461" s="185"/>
      <c r="H461" s="178"/>
      <c r="I461" s="178"/>
      <c r="J461" s="293"/>
    </row>
    <row r="462" spans="1:10" s="174" customFormat="1" ht="45" x14ac:dyDescent="0.2">
      <c r="A462" s="348" t="str">
        <f t="shared" si="7"/>
        <v xml:space="preserve">- </v>
      </c>
      <c r="B462" s="138" t="s">
        <v>180</v>
      </c>
      <c r="C462" s="83" t="s">
        <v>181</v>
      </c>
      <c r="D462" s="293"/>
      <c r="E462" s="128"/>
      <c r="F462" s="185"/>
      <c r="G462" s="185"/>
      <c r="H462" s="178"/>
      <c r="I462" s="178"/>
      <c r="J462" s="293"/>
    </row>
    <row r="463" spans="1:10" s="174" customFormat="1" ht="105" x14ac:dyDescent="0.2">
      <c r="A463" s="348" t="str">
        <f t="shared" si="7"/>
        <v xml:space="preserve">- </v>
      </c>
      <c r="B463" s="138" t="s">
        <v>182</v>
      </c>
      <c r="C463" s="83" t="s">
        <v>183</v>
      </c>
      <c r="D463" s="293"/>
      <c r="E463" s="128"/>
      <c r="F463" s="185"/>
      <c r="G463" s="185"/>
      <c r="H463" s="178"/>
      <c r="I463" s="178"/>
      <c r="J463" s="293"/>
    </row>
    <row r="464" spans="1:10" s="174" customFormat="1" ht="37.5" customHeight="1" x14ac:dyDescent="0.2">
      <c r="A464" s="158" t="str">
        <f t="shared" si="7"/>
        <v xml:space="preserve">12.6.3. </v>
      </c>
      <c r="B464" s="157" t="s">
        <v>1520</v>
      </c>
      <c r="C464" s="158"/>
      <c r="D464" s="158"/>
      <c r="E464" s="158"/>
      <c r="F464" s="158"/>
      <c r="G464" s="158"/>
      <c r="H464" s="158"/>
      <c r="I464" s="158"/>
      <c r="J464" s="158"/>
    </row>
    <row r="465" spans="1:10" s="174" customFormat="1" ht="45" x14ac:dyDescent="0.2">
      <c r="A465" s="355" t="str">
        <f t="shared" si="7"/>
        <v xml:space="preserve">12.7. </v>
      </c>
      <c r="B465" s="155" t="s">
        <v>1521</v>
      </c>
      <c r="C465" s="156" t="s">
        <v>941</v>
      </c>
      <c r="D465" s="295"/>
      <c r="E465" s="154"/>
      <c r="F465" s="179"/>
      <c r="G465" s="179"/>
      <c r="H465" s="180"/>
      <c r="I465" s="180"/>
      <c r="J465" s="295"/>
    </row>
    <row r="466" spans="1:10" s="174" customFormat="1" ht="37.5" customHeight="1" x14ac:dyDescent="0.2">
      <c r="A466" s="125" t="str">
        <f t="shared" si="7"/>
        <v xml:space="preserve">12.8. </v>
      </c>
      <c r="B466" s="124" t="s">
        <v>1522</v>
      </c>
      <c r="C466" s="125"/>
      <c r="D466" s="125"/>
      <c r="E466" s="125"/>
      <c r="F466" s="125"/>
      <c r="G466" s="125"/>
      <c r="H466" s="125"/>
      <c r="I466" s="125"/>
      <c r="J466" s="125"/>
    </row>
    <row r="467" spans="1:10" s="174" customFormat="1" ht="37.5" customHeight="1" x14ac:dyDescent="0.2">
      <c r="A467" s="83" t="str">
        <f t="shared" si="7"/>
        <v xml:space="preserve">- </v>
      </c>
      <c r="B467" s="139" t="s">
        <v>522</v>
      </c>
      <c r="C467" s="160" t="s">
        <v>275</v>
      </c>
      <c r="D467" s="293"/>
      <c r="E467" s="128"/>
      <c r="F467" s="185"/>
      <c r="G467" s="185"/>
      <c r="H467" s="178"/>
      <c r="I467" s="178"/>
      <c r="J467" s="293"/>
    </row>
    <row r="468" spans="1:10" s="174" customFormat="1" ht="37.5" customHeight="1" x14ac:dyDescent="0.2">
      <c r="A468" s="125" t="e">
        <f t="shared" si="7"/>
        <v>#VALUE!</v>
      </c>
      <c r="B468" s="124" t="s">
        <v>45</v>
      </c>
      <c r="C468" s="125"/>
      <c r="D468" s="125"/>
      <c r="E468" s="125"/>
      <c r="F468" s="125"/>
      <c r="G468" s="125"/>
      <c r="H468" s="125"/>
      <c r="I468" s="125"/>
      <c r="J468" s="125"/>
    </row>
    <row r="469" spans="1:10" s="174" customFormat="1" ht="37.5" customHeight="1" x14ac:dyDescent="0.2">
      <c r="A469" s="83" t="str">
        <f t="shared" si="7"/>
        <v xml:space="preserve">* </v>
      </c>
      <c r="B469" s="139" t="s">
        <v>477</v>
      </c>
      <c r="C469" s="139"/>
      <c r="D469" s="293"/>
      <c r="E469" s="128"/>
      <c r="F469" s="185"/>
      <c r="G469" s="185"/>
      <c r="H469" s="178"/>
      <c r="I469" s="178"/>
      <c r="J469" s="293"/>
    </row>
    <row r="470" spans="1:10" s="174" customFormat="1" ht="37.5" customHeight="1" x14ac:dyDescent="0.2">
      <c r="A470" s="86" t="str">
        <f t="shared" si="7"/>
        <v xml:space="preserve">13. </v>
      </c>
      <c r="B470" s="85" t="s">
        <v>1523</v>
      </c>
      <c r="C470" s="86"/>
      <c r="D470" s="86"/>
      <c r="E470" s="86"/>
      <c r="F470" s="86"/>
      <c r="G470" s="86"/>
      <c r="H470" s="86"/>
      <c r="I470" s="86"/>
      <c r="J470" s="86"/>
    </row>
    <row r="471" spans="1:10" s="174" customFormat="1" ht="129.75" customHeight="1" x14ac:dyDescent="0.2">
      <c r="A471" s="162" t="str">
        <f t="shared" si="7"/>
        <v xml:space="preserve">Вид </v>
      </c>
      <c r="B471" s="161" t="s">
        <v>93</v>
      </c>
      <c r="C471" s="162" t="s">
        <v>867</v>
      </c>
      <c r="D471" s="162"/>
      <c r="E471" s="162"/>
      <c r="F471" s="162"/>
      <c r="G471" s="162"/>
      <c r="H471" s="162"/>
      <c r="I471" s="162"/>
      <c r="J471" s="162"/>
    </row>
    <row r="472" spans="1:10" s="174" customFormat="1" ht="37.5" customHeight="1" x14ac:dyDescent="0.2">
      <c r="A472" s="125" t="str">
        <f t="shared" si="7"/>
        <v xml:space="preserve">13.1. </v>
      </c>
      <c r="B472" s="124" t="s">
        <v>1524</v>
      </c>
      <c r="C472" s="125"/>
      <c r="D472" s="125"/>
      <c r="E472" s="125"/>
      <c r="F472" s="125"/>
      <c r="G472" s="125"/>
      <c r="H472" s="125"/>
      <c r="I472" s="125"/>
      <c r="J472" s="125"/>
    </row>
    <row r="473" spans="1:10" s="174" customFormat="1" ht="37.5" customHeight="1" x14ac:dyDescent="0.2">
      <c r="A473" s="342" t="str">
        <f t="shared" si="7"/>
        <v xml:space="preserve">по </v>
      </c>
      <c r="B473" s="300" t="s">
        <v>221</v>
      </c>
      <c r="C473" s="300"/>
      <c r="D473" s="296"/>
      <c r="E473" s="296"/>
      <c r="F473" s="296"/>
      <c r="G473" s="95"/>
      <c r="H473" s="95"/>
      <c r="I473" s="95"/>
      <c r="J473" s="95"/>
    </row>
    <row r="474" spans="1:10" s="174" customFormat="1" ht="37.5" customHeight="1" x14ac:dyDescent="0.2">
      <c r="A474" s="186" t="str">
        <f t="shared" si="7"/>
        <v xml:space="preserve"> </v>
      </c>
      <c r="B474" s="263" t="s">
        <v>808</v>
      </c>
      <c r="C474" s="296" t="s">
        <v>59</v>
      </c>
      <c r="D474" s="296"/>
      <c r="E474" s="296"/>
      <c r="F474" s="296"/>
      <c r="G474" s="95"/>
      <c r="H474" s="95"/>
      <c r="I474" s="95"/>
      <c r="J474" s="95"/>
    </row>
    <row r="475" spans="1:10" s="174" customFormat="1" ht="37.5" customHeight="1" x14ac:dyDescent="0.2">
      <c r="A475" s="186" t="str">
        <f t="shared" si="7"/>
        <v xml:space="preserve"> </v>
      </c>
      <c r="B475" s="263" t="s">
        <v>809</v>
      </c>
      <c r="C475" s="296" t="s">
        <v>59</v>
      </c>
      <c r="D475" s="296"/>
      <c r="E475" s="296"/>
      <c r="F475" s="296"/>
      <c r="G475" s="95"/>
      <c r="H475" s="95"/>
      <c r="I475" s="95"/>
      <c r="J475" s="95"/>
    </row>
    <row r="476" spans="1:10" s="174" customFormat="1" ht="37.5" customHeight="1" x14ac:dyDescent="0.2">
      <c r="A476" s="342" t="str">
        <f t="shared" si="7"/>
        <v xml:space="preserve">по </v>
      </c>
      <c r="B476" s="300" t="s">
        <v>155</v>
      </c>
      <c r="C476" s="296" t="s">
        <v>25</v>
      </c>
      <c r="D476" s="296"/>
      <c r="E476" s="296"/>
      <c r="F476" s="296"/>
      <c r="G476" s="95"/>
      <c r="H476" s="95"/>
      <c r="I476" s="95"/>
      <c r="J476" s="95"/>
    </row>
    <row r="477" spans="1:10" s="174" customFormat="1" ht="47.25" customHeight="1" x14ac:dyDescent="0.2">
      <c r="A477" s="342" t="str">
        <f t="shared" si="7"/>
        <v xml:space="preserve">Комиссия </v>
      </c>
      <c r="B477" s="300" t="s">
        <v>798</v>
      </c>
      <c r="C477" s="296" t="s">
        <v>12</v>
      </c>
      <c r="D477" s="296"/>
      <c r="E477" s="296"/>
      <c r="F477" s="296"/>
      <c r="G477" s="95"/>
      <c r="H477" s="95"/>
      <c r="I477" s="95"/>
      <c r="J477" s="95"/>
    </row>
    <row r="478" spans="1:10" s="174" customFormat="1" ht="37.5" customHeight="1" x14ac:dyDescent="0.2">
      <c r="A478" s="347" t="str">
        <f t="shared" si="7"/>
        <v xml:space="preserve">Срочный </v>
      </c>
      <c r="B478" s="117" t="s">
        <v>799</v>
      </c>
      <c r="C478" s="296"/>
      <c r="D478" s="296"/>
      <c r="E478" s="296"/>
      <c r="F478" s="296"/>
      <c r="G478" s="95"/>
      <c r="H478" s="95"/>
      <c r="I478" s="95"/>
      <c r="J478" s="95"/>
    </row>
    <row r="479" spans="1:10" s="174" customFormat="1" ht="37.5" customHeight="1" x14ac:dyDescent="0.2">
      <c r="A479" s="296" t="str">
        <f t="shared" si="7"/>
        <v xml:space="preserve"> </v>
      </c>
      <c r="B479" s="96" t="s">
        <v>800</v>
      </c>
      <c r="C479" s="296" t="s">
        <v>14</v>
      </c>
      <c r="D479" s="296"/>
      <c r="E479" s="296"/>
      <c r="F479" s="296"/>
      <c r="G479" s="95"/>
      <c r="H479" s="95"/>
      <c r="I479" s="95"/>
      <c r="J479" s="95"/>
    </row>
    <row r="480" spans="1:10" s="174" customFormat="1" ht="37.5" customHeight="1" x14ac:dyDescent="0.2">
      <c r="A480" s="296" t="str">
        <f t="shared" si="7"/>
        <v xml:space="preserve"> </v>
      </c>
      <c r="B480" s="96" t="s">
        <v>801</v>
      </c>
      <c r="C480" s="296" t="s">
        <v>14</v>
      </c>
      <c r="D480" s="296"/>
      <c r="E480" s="296"/>
      <c r="F480" s="296"/>
      <c r="G480" s="95"/>
      <c r="H480" s="95"/>
      <c r="I480" s="95"/>
      <c r="J480" s="95"/>
    </row>
    <row r="481" spans="1:10" s="174" customFormat="1" ht="37.5" customHeight="1" x14ac:dyDescent="0.2">
      <c r="A481" s="347" t="str">
        <f t="shared" si="7"/>
        <v xml:space="preserve">13.1.1. </v>
      </c>
      <c r="B481" s="141" t="s">
        <v>1525</v>
      </c>
      <c r="C481" s="296" t="s">
        <v>59</v>
      </c>
      <c r="D481" s="296"/>
      <c r="E481" s="296"/>
      <c r="F481" s="296"/>
      <c r="G481" s="95"/>
      <c r="H481" s="95"/>
      <c r="I481" s="95"/>
      <c r="J481" s="95"/>
    </row>
    <row r="482" spans="1:10" s="174" customFormat="1" ht="37.5" customHeight="1" x14ac:dyDescent="0.2">
      <c r="A482" s="347" t="str">
        <f t="shared" si="7"/>
        <v xml:space="preserve">13.1.2. </v>
      </c>
      <c r="B482" s="141" t="s">
        <v>1526</v>
      </c>
      <c r="C482" s="296" t="s">
        <v>59</v>
      </c>
      <c r="D482" s="296"/>
      <c r="E482" s="296"/>
      <c r="F482" s="296"/>
      <c r="G482" s="95"/>
      <c r="H482" s="95"/>
      <c r="I482" s="95"/>
      <c r="J482" s="95"/>
    </row>
    <row r="483" spans="1:10" s="174" customFormat="1" ht="37.5" customHeight="1" x14ac:dyDescent="0.2">
      <c r="A483" s="125" t="str">
        <f t="shared" si="7"/>
        <v xml:space="preserve">13.2. </v>
      </c>
      <c r="B483" s="124" t="s">
        <v>1527</v>
      </c>
      <c r="C483" s="125"/>
      <c r="D483" s="125"/>
      <c r="E483" s="125"/>
      <c r="F483" s="125"/>
      <c r="G483" s="125"/>
      <c r="H483" s="125"/>
      <c r="I483" s="125"/>
      <c r="J483" s="125"/>
    </row>
    <row r="484" spans="1:10" s="174" customFormat="1" ht="37.5" customHeight="1" x14ac:dyDescent="0.2">
      <c r="A484" s="342" t="str">
        <f t="shared" si="7"/>
        <v xml:space="preserve">13.2.1. </v>
      </c>
      <c r="B484" s="300" t="s">
        <v>1528</v>
      </c>
      <c r="C484" s="300"/>
      <c r="D484" s="296"/>
      <c r="E484" s="296"/>
      <c r="F484" s="296"/>
      <c r="G484" s="95"/>
      <c r="H484" s="95"/>
      <c r="I484" s="95"/>
      <c r="J484" s="95"/>
    </row>
    <row r="485" spans="1:10" s="174" customFormat="1" ht="37.5" customHeight="1" x14ac:dyDescent="0.2">
      <c r="A485" s="186" t="str">
        <f t="shared" si="7"/>
        <v xml:space="preserve">- </v>
      </c>
      <c r="B485" s="263" t="s">
        <v>51</v>
      </c>
      <c r="C485" s="296"/>
      <c r="D485" s="296"/>
      <c r="E485" s="296"/>
      <c r="F485" s="296"/>
      <c r="G485" s="95"/>
      <c r="H485" s="95"/>
      <c r="I485" s="95"/>
      <c r="J485" s="95"/>
    </row>
    <row r="486" spans="1:10" s="174" customFormat="1" ht="37.5" customHeight="1" x14ac:dyDescent="0.2">
      <c r="A486" s="186" t="str">
        <f t="shared" si="7"/>
        <v xml:space="preserve">- </v>
      </c>
      <c r="B486" s="263" t="s">
        <v>94</v>
      </c>
      <c r="C486" s="296"/>
      <c r="D486" s="296"/>
      <c r="E486" s="296"/>
      <c r="F486" s="296"/>
      <c r="G486" s="95"/>
      <c r="H486" s="95"/>
      <c r="I486" s="95"/>
      <c r="J486" s="95"/>
    </row>
    <row r="487" spans="1:10" s="174" customFormat="1" ht="37.5" customHeight="1" x14ac:dyDescent="0.2">
      <c r="A487" s="186" t="str">
        <f t="shared" si="7"/>
        <v xml:space="preserve">- </v>
      </c>
      <c r="B487" s="263" t="s">
        <v>55</v>
      </c>
      <c r="C487" s="296" t="s">
        <v>25</v>
      </c>
      <c r="D487" s="296"/>
      <c r="E487" s="296"/>
      <c r="F487" s="296"/>
      <c r="G487" s="95"/>
      <c r="H487" s="95"/>
      <c r="I487" s="95"/>
      <c r="J487" s="95"/>
    </row>
    <row r="488" spans="1:10" s="174" customFormat="1" ht="37.5" customHeight="1" x14ac:dyDescent="0.2">
      <c r="A488" s="342" t="str">
        <f t="shared" si="7"/>
        <v xml:space="preserve">13.2.2. </v>
      </c>
      <c r="B488" s="109" t="s">
        <v>1529</v>
      </c>
      <c r="C488" s="92"/>
      <c r="D488" s="296"/>
      <c r="E488" s="296"/>
      <c r="F488" s="296"/>
      <c r="G488" s="95"/>
      <c r="H488" s="95"/>
      <c r="I488" s="95"/>
      <c r="J488" s="95"/>
    </row>
    <row r="489" spans="1:10" s="174" customFormat="1" ht="37.5" customHeight="1" x14ac:dyDescent="0.2">
      <c r="A489" s="143" t="str">
        <f t="shared" si="7"/>
        <v xml:space="preserve">13.2.3. </v>
      </c>
      <c r="B489" s="142" t="s">
        <v>1530</v>
      </c>
      <c r="C489" s="143"/>
      <c r="D489" s="143"/>
      <c r="E489" s="143"/>
      <c r="F489" s="143"/>
      <c r="G489" s="143"/>
      <c r="H489" s="143"/>
      <c r="I489" s="143"/>
      <c r="J489" s="143"/>
    </row>
    <row r="490" spans="1:10" s="174" customFormat="1" ht="37.5" customHeight="1" x14ac:dyDescent="0.2">
      <c r="A490" s="356" t="str">
        <f t="shared" si="7"/>
        <v xml:space="preserve">'- </v>
      </c>
      <c r="B490" s="215" t="s">
        <v>152</v>
      </c>
      <c r="C490" s="296" t="s">
        <v>64</v>
      </c>
      <c r="D490" s="296"/>
      <c r="E490" s="296"/>
      <c r="F490" s="296"/>
      <c r="G490" s="95"/>
      <c r="H490" s="95"/>
      <c r="I490" s="95"/>
      <c r="J490" s="95"/>
    </row>
    <row r="491" spans="1:10" s="174" customFormat="1" ht="37.5" customHeight="1" x14ac:dyDescent="0.2">
      <c r="A491" s="356" t="str">
        <f t="shared" si="7"/>
        <v xml:space="preserve">''- </v>
      </c>
      <c r="B491" s="215" t="s">
        <v>153</v>
      </c>
      <c r="C491" s="296" t="s">
        <v>64</v>
      </c>
      <c r="D491" s="296"/>
      <c r="E491" s="296"/>
      <c r="F491" s="296"/>
      <c r="G491" s="95"/>
      <c r="H491" s="95"/>
      <c r="I491" s="95"/>
      <c r="J491" s="95"/>
    </row>
    <row r="492" spans="1:10" s="174" customFormat="1" ht="37.5" customHeight="1" x14ac:dyDescent="0.2">
      <c r="A492" s="186" t="str">
        <f t="shared" si="7"/>
        <v xml:space="preserve">- </v>
      </c>
      <c r="B492" s="263" t="s">
        <v>104</v>
      </c>
      <c r="C492" s="296" t="s">
        <v>64</v>
      </c>
      <c r="D492" s="296"/>
      <c r="E492" s="296"/>
      <c r="F492" s="296"/>
      <c r="G492" s="95"/>
      <c r="H492" s="95"/>
      <c r="I492" s="95"/>
      <c r="J492" s="95"/>
    </row>
    <row r="493" spans="1:10" s="174" customFormat="1" ht="37.5" customHeight="1" x14ac:dyDescent="0.2">
      <c r="A493" s="186" t="str">
        <f t="shared" si="7"/>
        <v xml:space="preserve">- </v>
      </c>
      <c r="B493" s="263" t="s">
        <v>105</v>
      </c>
      <c r="C493" s="296" t="s">
        <v>64</v>
      </c>
      <c r="D493" s="296"/>
      <c r="E493" s="296"/>
      <c r="F493" s="296"/>
      <c r="G493" s="95"/>
      <c r="H493" s="95"/>
      <c r="I493" s="95"/>
      <c r="J493" s="95"/>
    </row>
    <row r="494" spans="1:10" s="174" customFormat="1" ht="37.5" customHeight="1" x14ac:dyDescent="0.2">
      <c r="A494" s="342" t="str">
        <f t="shared" si="7"/>
        <v xml:space="preserve">13.2.4. </v>
      </c>
      <c r="B494" s="300" t="s">
        <v>1531</v>
      </c>
      <c r="C494" s="118"/>
      <c r="D494" s="123"/>
      <c r="E494" s="123"/>
      <c r="F494" s="291"/>
      <c r="G494" s="93"/>
      <c r="H494" s="93"/>
      <c r="I494" s="93"/>
      <c r="J494" s="93"/>
    </row>
    <row r="495" spans="1:10" s="174" customFormat="1" ht="37.5" customHeight="1" x14ac:dyDescent="0.2">
      <c r="A495" s="125" t="str">
        <f t="shared" si="7"/>
        <v xml:space="preserve">13.3 </v>
      </c>
      <c r="B495" s="124" t="s">
        <v>1532</v>
      </c>
      <c r="C495" s="125"/>
      <c r="D495" s="125"/>
      <c r="E495" s="125"/>
      <c r="F495" s="125"/>
      <c r="G495" s="125"/>
      <c r="H495" s="125"/>
      <c r="I495" s="125"/>
      <c r="J495" s="125"/>
    </row>
    <row r="496" spans="1:10" s="174" customFormat="1" ht="37.5" customHeight="1" x14ac:dyDescent="0.2">
      <c r="A496" s="342" t="str">
        <f t="shared" si="7"/>
        <v xml:space="preserve">13.3.1. </v>
      </c>
      <c r="B496" s="300" t="s">
        <v>1533</v>
      </c>
      <c r="C496" s="300"/>
      <c r="D496" s="296"/>
      <c r="E496" s="296"/>
      <c r="F496" s="296"/>
      <c r="G496" s="95"/>
      <c r="H496" s="95"/>
      <c r="I496" s="95"/>
      <c r="J496" s="95"/>
    </row>
    <row r="497" spans="1:10" s="174" customFormat="1" ht="285" x14ac:dyDescent="0.2">
      <c r="A497" s="186" t="str">
        <f t="shared" si="7"/>
        <v xml:space="preserve">- </v>
      </c>
      <c r="B497" s="99" t="s">
        <v>133</v>
      </c>
      <c r="C497" s="296" t="s">
        <v>868</v>
      </c>
      <c r="D497" s="296"/>
      <c r="E497" s="296"/>
      <c r="F497" s="296"/>
      <c r="G497" s="95"/>
      <c r="H497" s="95"/>
      <c r="I497" s="95"/>
      <c r="J497" s="95"/>
    </row>
    <row r="498" spans="1:10" s="174" customFormat="1" ht="37.5" customHeight="1" x14ac:dyDescent="0.2">
      <c r="A498" s="298" t="str">
        <f t="shared" si="7"/>
        <v xml:space="preserve">- </v>
      </c>
      <c r="B498" s="91" t="s">
        <v>95</v>
      </c>
      <c r="C498" s="293" t="s">
        <v>59</v>
      </c>
      <c r="D498" s="293"/>
      <c r="E498" s="293"/>
      <c r="F498" s="293"/>
      <c r="G498" s="101"/>
      <c r="H498" s="101"/>
      <c r="I498" s="101"/>
      <c r="J498" s="101"/>
    </row>
    <row r="499" spans="1:10" s="174" customFormat="1" ht="37.5" customHeight="1" x14ac:dyDescent="0.2">
      <c r="A499" s="298" t="str">
        <f t="shared" si="7"/>
        <v xml:space="preserve">- </v>
      </c>
      <c r="B499" s="264" t="s">
        <v>128</v>
      </c>
      <c r="C499" s="293" t="s">
        <v>59</v>
      </c>
      <c r="D499" s="293"/>
      <c r="E499" s="293"/>
      <c r="F499" s="293"/>
      <c r="G499" s="101"/>
      <c r="H499" s="101"/>
      <c r="I499" s="101"/>
      <c r="J499" s="101"/>
    </row>
    <row r="500" spans="1:10" s="174" customFormat="1" ht="37.5" customHeight="1" x14ac:dyDescent="0.2">
      <c r="A500" s="186" t="str">
        <f t="shared" si="7"/>
        <v xml:space="preserve">3.14.3.2. </v>
      </c>
      <c r="B500" s="263" t="s">
        <v>1081</v>
      </c>
      <c r="C500" s="263"/>
      <c r="D500" s="296"/>
      <c r="E500" s="296"/>
      <c r="F500" s="296"/>
      <c r="G500" s="95"/>
      <c r="H500" s="95"/>
      <c r="I500" s="95"/>
      <c r="J500" s="95"/>
    </row>
    <row r="501" spans="1:10" s="174" customFormat="1" ht="285" x14ac:dyDescent="0.2">
      <c r="A501" s="186" t="str">
        <f t="shared" si="7"/>
        <v xml:space="preserve">- </v>
      </c>
      <c r="B501" s="263" t="s">
        <v>136</v>
      </c>
      <c r="C501" s="296" t="s">
        <v>869</v>
      </c>
      <c r="D501" s="296"/>
      <c r="E501" s="296"/>
      <c r="F501" s="296"/>
      <c r="G501" s="95"/>
      <c r="H501" s="95"/>
      <c r="I501" s="95"/>
      <c r="J501" s="95"/>
    </row>
    <row r="502" spans="1:10" s="174" customFormat="1" ht="315" x14ac:dyDescent="0.2">
      <c r="A502" s="293" t="str">
        <f t="shared" si="7"/>
        <v xml:space="preserve"> </v>
      </c>
      <c r="B502" s="87" t="s">
        <v>373</v>
      </c>
      <c r="C502" s="293" t="s">
        <v>870</v>
      </c>
      <c r="D502" s="293"/>
      <c r="E502" s="293"/>
      <c r="F502" s="293"/>
      <c r="G502" s="101"/>
      <c r="H502" s="101"/>
      <c r="I502" s="101"/>
      <c r="J502" s="101"/>
    </row>
    <row r="503" spans="1:10" s="174" customFormat="1" ht="37.5" customHeight="1" x14ac:dyDescent="0.2">
      <c r="A503" s="186" t="str">
        <f t="shared" si="7"/>
        <v xml:space="preserve">- </v>
      </c>
      <c r="B503" s="263" t="s">
        <v>95</v>
      </c>
      <c r="C503" s="296" t="s">
        <v>59</v>
      </c>
      <c r="D503" s="296"/>
      <c r="E503" s="296"/>
      <c r="F503" s="296"/>
      <c r="G503" s="95"/>
      <c r="H503" s="95"/>
      <c r="I503" s="95"/>
      <c r="J503" s="95"/>
    </row>
    <row r="504" spans="1:10" s="174" customFormat="1" ht="37.5" customHeight="1" x14ac:dyDescent="0.2">
      <c r="A504" s="268" t="str">
        <f t="shared" si="7"/>
        <v xml:space="preserve">13.3.3. </v>
      </c>
      <c r="B504" s="1026" t="s">
        <v>1534</v>
      </c>
      <c r="C504" s="1026"/>
      <c r="D504" s="296"/>
      <c r="E504" s="296"/>
      <c r="F504" s="296"/>
      <c r="G504" s="95"/>
      <c r="H504" s="95"/>
      <c r="I504" s="95"/>
      <c r="J504" s="95"/>
    </row>
    <row r="505" spans="1:10" s="174" customFormat="1" ht="51.75" customHeight="1" x14ac:dyDescent="0.2">
      <c r="A505" s="296" t="str">
        <f t="shared" si="7"/>
        <v xml:space="preserve">13.3.3.1. </v>
      </c>
      <c r="B505" s="96" t="s">
        <v>1535</v>
      </c>
      <c r="C505" s="94" t="s">
        <v>59</v>
      </c>
      <c r="D505" s="296"/>
      <c r="E505" s="296"/>
      <c r="F505" s="296"/>
      <c r="G505" s="95"/>
      <c r="H505" s="95"/>
      <c r="I505" s="95"/>
      <c r="J505" s="95"/>
    </row>
    <row r="506" spans="1:10" s="174" customFormat="1" ht="37.5" customHeight="1" x14ac:dyDescent="0.2">
      <c r="A506" s="342" t="str">
        <f t="shared" si="7"/>
        <v xml:space="preserve">13.3.4. </v>
      </c>
      <c r="B506" s="300" t="s">
        <v>1536</v>
      </c>
      <c r="C506" s="300"/>
      <c r="D506" s="296"/>
      <c r="E506" s="296"/>
      <c r="F506" s="296"/>
      <c r="G506" s="95"/>
      <c r="H506" s="95"/>
      <c r="I506" s="95"/>
      <c r="J506" s="95"/>
    </row>
    <row r="507" spans="1:10" s="174" customFormat="1" ht="37.5" customHeight="1" x14ac:dyDescent="0.2">
      <c r="A507" s="186" t="str">
        <f t="shared" si="7"/>
        <v xml:space="preserve">- </v>
      </c>
      <c r="B507" s="263" t="s">
        <v>518</v>
      </c>
      <c r="C507" s="296" t="s">
        <v>404</v>
      </c>
      <c r="D507" s="296"/>
      <c r="E507" s="296"/>
      <c r="F507" s="296"/>
      <c r="G507" s="95"/>
      <c r="H507" s="95"/>
      <c r="I507" s="95"/>
      <c r="J507" s="95"/>
    </row>
    <row r="508" spans="1:10" s="174" customFormat="1" ht="37.5" customHeight="1" x14ac:dyDescent="0.2">
      <c r="A508" s="186" t="str">
        <f t="shared" si="7"/>
        <v xml:space="preserve">- </v>
      </c>
      <c r="B508" s="263" t="s">
        <v>519</v>
      </c>
      <c r="C508" s="296" t="s">
        <v>404</v>
      </c>
      <c r="D508" s="296"/>
      <c r="E508" s="296"/>
      <c r="F508" s="296"/>
      <c r="G508" s="95"/>
      <c r="H508" s="95"/>
      <c r="I508" s="95"/>
      <c r="J508" s="95"/>
    </row>
    <row r="509" spans="1:10" s="174" customFormat="1" ht="37.5" customHeight="1" x14ac:dyDescent="0.2">
      <c r="A509" s="347" t="str">
        <f t="shared" si="7"/>
        <v xml:space="preserve">13.3.5. </v>
      </c>
      <c r="B509" s="141" t="s">
        <v>1537</v>
      </c>
      <c r="C509" s="296" t="s">
        <v>64</v>
      </c>
      <c r="D509" s="296"/>
      <c r="E509" s="296"/>
      <c r="F509" s="296"/>
      <c r="G509" s="95"/>
      <c r="H509" s="95"/>
      <c r="I509" s="95"/>
      <c r="J509" s="95"/>
    </row>
    <row r="510" spans="1:10" s="174" customFormat="1" ht="37.5" customHeight="1" x14ac:dyDescent="0.2">
      <c r="A510" s="347" t="str">
        <f t="shared" si="7"/>
        <v xml:space="preserve">13.3.6. </v>
      </c>
      <c r="B510" s="141" t="s">
        <v>1538</v>
      </c>
      <c r="C510" s="296" t="s">
        <v>64</v>
      </c>
      <c r="D510" s="296"/>
      <c r="E510" s="296"/>
      <c r="F510" s="296"/>
      <c r="G510" s="95"/>
      <c r="H510" s="95"/>
      <c r="I510" s="95"/>
      <c r="J510" s="95"/>
    </row>
    <row r="511" spans="1:10" s="174" customFormat="1" ht="50.25" customHeight="1" x14ac:dyDescent="0.2">
      <c r="A511" s="342" t="str">
        <f t="shared" si="7"/>
        <v xml:space="preserve">13.3.7. </v>
      </c>
      <c r="B511" s="300" t="s">
        <v>1541</v>
      </c>
      <c r="C511" s="300"/>
      <c r="D511" s="296"/>
      <c r="E511" s="296"/>
      <c r="F511" s="296"/>
      <c r="G511" s="95"/>
      <c r="H511" s="95"/>
      <c r="I511" s="95"/>
      <c r="J511" s="95"/>
    </row>
    <row r="512" spans="1:10" s="174" customFormat="1" ht="37.5" customHeight="1" x14ac:dyDescent="0.2">
      <c r="A512" s="296" t="e">
        <f t="shared" si="7"/>
        <v>#VALUE!</v>
      </c>
      <c r="B512" s="96" t="s">
        <v>87</v>
      </c>
      <c r="C512" s="296" t="s">
        <v>5</v>
      </c>
      <c r="D512" s="296"/>
      <c r="E512" s="296"/>
      <c r="F512" s="296"/>
      <c r="G512" s="95"/>
      <c r="H512" s="95"/>
      <c r="I512" s="95"/>
      <c r="J512" s="95"/>
    </row>
    <row r="513" spans="1:10" s="174" customFormat="1" ht="37.5" customHeight="1" x14ac:dyDescent="0.2">
      <c r="A513" s="296" t="e">
        <f t="shared" si="7"/>
        <v>#VALUE!</v>
      </c>
      <c r="B513" s="96" t="s">
        <v>88</v>
      </c>
      <c r="C513" s="296" t="s">
        <v>25</v>
      </c>
      <c r="D513" s="296"/>
      <c r="E513" s="296"/>
      <c r="F513" s="296"/>
      <c r="G513" s="95"/>
      <c r="H513" s="95"/>
      <c r="I513" s="95"/>
      <c r="J513" s="95"/>
    </row>
    <row r="514" spans="1:10" s="174" customFormat="1" ht="37.5" customHeight="1" x14ac:dyDescent="0.2">
      <c r="A514" s="125" t="str">
        <f t="shared" si="7"/>
        <v xml:space="preserve">13.4. </v>
      </c>
      <c r="B514" s="124" t="s">
        <v>1539</v>
      </c>
      <c r="C514" s="125"/>
      <c r="D514" s="125"/>
      <c r="E514" s="125"/>
      <c r="F514" s="125"/>
      <c r="G514" s="125"/>
      <c r="H514" s="125"/>
      <c r="I514" s="125"/>
      <c r="J514" s="125"/>
    </row>
    <row r="515" spans="1:10" s="174" customFormat="1" ht="37.5" customHeight="1" x14ac:dyDescent="0.2">
      <c r="A515" s="357" t="str">
        <f t="shared" si="7"/>
        <v xml:space="preserve">13.4.1. </v>
      </c>
      <c r="B515" s="122" t="s">
        <v>1540</v>
      </c>
      <c r="C515" s="122"/>
      <c r="D515" s="296"/>
      <c r="E515" s="296"/>
      <c r="F515" s="296"/>
      <c r="G515" s="95"/>
      <c r="H515" s="95"/>
      <c r="I515" s="95"/>
      <c r="J515" s="95"/>
    </row>
    <row r="516" spans="1:10" s="174" customFormat="1" ht="37.5" customHeight="1" x14ac:dyDescent="0.2">
      <c r="A516" s="296" t="str">
        <f t="shared" si="7"/>
        <v xml:space="preserve"> </v>
      </c>
      <c r="B516" s="96" t="s">
        <v>112</v>
      </c>
      <c r="C516" s="296" t="s">
        <v>255</v>
      </c>
      <c r="D516" s="296"/>
      <c r="E516" s="296"/>
      <c r="F516" s="296"/>
      <c r="G516" s="95"/>
      <c r="H516" s="95"/>
      <c r="I516" s="95"/>
      <c r="J516" s="95"/>
    </row>
    <row r="517" spans="1:10" s="174" customFormat="1" ht="37.5" customHeight="1" x14ac:dyDescent="0.2">
      <c r="A517" s="296" t="str">
        <f t="shared" si="7"/>
        <v xml:space="preserve"> </v>
      </c>
      <c r="B517" s="96" t="s">
        <v>96</v>
      </c>
      <c r="C517" s="296" t="s">
        <v>59</v>
      </c>
      <c r="D517" s="296"/>
      <c r="E517" s="296"/>
      <c r="F517" s="296"/>
      <c r="G517" s="95"/>
      <c r="H517" s="95"/>
      <c r="I517" s="95"/>
      <c r="J517" s="95"/>
    </row>
    <row r="518" spans="1:10" s="174" customFormat="1" ht="37.5" customHeight="1" x14ac:dyDescent="0.2">
      <c r="A518" s="347" t="str">
        <f t="shared" ref="A518:A581" si="8">LEFT(B518,SEARCH(" ",B518,1))</f>
        <v xml:space="preserve">13.4.2. </v>
      </c>
      <c r="B518" s="141" t="s">
        <v>1544</v>
      </c>
      <c r="C518" s="296" t="s">
        <v>59</v>
      </c>
      <c r="D518" s="296"/>
      <c r="E518" s="296"/>
      <c r="F518" s="296"/>
      <c r="G518" s="95"/>
      <c r="H518" s="95"/>
      <c r="I518" s="95"/>
      <c r="J518" s="95"/>
    </row>
    <row r="519" spans="1:10" s="174" customFormat="1" ht="37.5" customHeight="1" x14ac:dyDescent="0.2">
      <c r="A519" s="357" t="str">
        <f t="shared" si="8"/>
        <v xml:space="preserve">13.4.3. </v>
      </c>
      <c r="B519" s="122" t="s">
        <v>1542</v>
      </c>
      <c r="C519" s="122"/>
      <c r="D519" s="296"/>
      <c r="E519" s="296"/>
      <c r="F519" s="296"/>
      <c r="G519" s="95"/>
      <c r="H519" s="95"/>
      <c r="I519" s="95"/>
      <c r="J519" s="95"/>
    </row>
    <row r="520" spans="1:10" s="174" customFormat="1" ht="37.5" customHeight="1" x14ac:dyDescent="0.2">
      <c r="A520" s="186" t="str">
        <f t="shared" si="8"/>
        <v xml:space="preserve">- </v>
      </c>
      <c r="B520" s="263" t="s">
        <v>50</v>
      </c>
      <c r="C520" s="296" t="s">
        <v>59</v>
      </c>
      <c r="D520" s="296"/>
      <c r="E520" s="296"/>
      <c r="F520" s="296"/>
      <c r="G520" s="95"/>
      <c r="H520" s="95"/>
      <c r="I520" s="95"/>
      <c r="J520" s="95"/>
    </row>
    <row r="521" spans="1:10" s="174" customFormat="1" ht="37.5" customHeight="1" x14ac:dyDescent="0.2">
      <c r="A521" s="186" t="str">
        <f t="shared" si="8"/>
        <v xml:space="preserve">- </v>
      </c>
      <c r="B521" s="263" t="s">
        <v>28</v>
      </c>
      <c r="C521" s="296" t="s">
        <v>59</v>
      </c>
      <c r="D521" s="296"/>
      <c r="E521" s="296"/>
      <c r="F521" s="296"/>
      <c r="G521" s="95"/>
      <c r="H521" s="95"/>
      <c r="I521" s="95"/>
      <c r="J521" s="95"/>
    </row>
    <row r="522" spans="1:10" s="174" customFormat="1" ht="37.5" customHeight="1" x14ac:dyDescent="0.2">
      <c r="A522" s="186" t="str">
        <f t="shared" si="8"/>
        <v xml:space="preserve">- </v>
      </c>
      <c r="B522" s="263" t="s">
        <v>29</v>
      </c>
      <c r="C522" s="296" t="s">
        <v>59</v>
      </c>
      <c r="D522" s="296"/>
      <c r="E522" s="296"/>
      <c r="F522" s="296"/>
      <c r="G522" s="95"/>
      <c r="H522" s="95"/>
      <c r="I522" s="95"/>
      <c r="J522" s="95"/>
    </row>
    <row r="523" spans="1:10" s="174" customFormat="1" ht="37.5" customHeight="1" x14ac:dyDescent="0.2">
      <c r="A523" s="186" t="str">
        <f t="shared" si="8"/>
        <v xml:space="preserve">- </v>
      </c>
      <c r="B523" s="99" t="s">
        <v>110</v>
      </c>
      <c r="C523" s="296" t="s">
        <v>404</v>
      </c>
      <c r="D523" s="296"/>
      <c r="E523" s="296"/>
      <c r="F523" s="296"/>
      <c r="G523" s="95"/>
      <c r="H523" s="95"/>
      <c r="I523" s="95"/>
      <c r="J523" s="95"/>
    </row>
    <row r="524" spans="1:10" s="174" customFormat="1" ht="37.5" customHeight="1" x14ac:dyDescent="0.2">
      <c r="A524" s="125" t="str">
        <f t="shared" si="8"/>
        <v xml:space="preserve">13.5. </v>
      </c>
      <c r="B524" s="124" t="s">
        <v>1543</v>
      </c>
      <c r="C524" s="125"/>
      <c r="D524" s="125"/>
      <c r="E524" s="125"/>
      <c r="F524" s="125"/>
      <c r="G524" s="125"/>
      <c r="H524" s="125"/>
      <c r="I524" s="125"/>
      <c r="J524" s="125"/>
    </row>
    <row r="525" spans="1:10" s="174" customFormat="1" ht="37.5" customHeight="1" x14ac:dyDescent="0.2">
      <c r="A525" s="143" t="str">
        <f t="shared" si="8"/>
        <v xml:space="preserve">Блокирование </v>
      </c>
      <c r="B525" s="142" t="s">
        <v>814</v>
      </c>
      <c r="C525" s="143"/>
      <c r="D525" s="143"/>
      <c r="E525" s="143"/>
      <c r="F525" s="143"/>
      <c r="G525" s="143"/>
      <c r="H525" s="143"/>
      <c r="I525" s="143"/>
      <c r="J525" s="143"/>
    </row>
    <row r="526" spans="1:10" s="174" customFormat="1" ht="37.5" customHeight="1" x14ac:dyDescent="0.2">
      <c r="A526" s="186" t="str">
        <f t="shared" si="8"/>
        <v xml:space="preserve">- </v>
      </c>
      <c r="B526" s="263" t="s">
        <v>30</v>
      </c>
      <c r="C526" s="296" t="s">
        <v>59</v>
      </c>
      <c r="D526" s="296"/>
      <c r="E526" s="296"/>
      <c r="F526" s="296"/>
      <c r="G526" s="95"/>
      <c r="H526" s="95"/>
      <c r="I526" s="95"/>
      <c r="J526" s="95"/>
    </row>
    <row r="527" spans="1:10" s="174" customFormat="1" ht="37.5" customHeight="1" x14ac:dyDescent="0.2">
      <c r="A527" s="186" t="str">
        <f t="shared" si="8"/>
        <v xml:space="preserve">- </v>
      </c>
      <c r="B527" s="263" t="s">
        <v>31</v>
      </c>
      <c r="C527" s="296" t="s">
        <v>59</v>
      </c>
      <c r="D527" s="296"/>
      <c r="E527" s="296"/>
      <c r="F527" s="296"/>
      <c r="G527" s="95"/>
      <c r="H527" s="95"/>
      <c r="I527" s="95"/>
      <c r="J527" s="95"/>
    </row>
    <row r="528" spans="1:10" s="174" customFormat="1" ht="37.5" customHeight="1" x14ac:dyDescent="0.2">
      <c r="A528" s="342" t="str">
        <f t="shared" si="8"/>
        <v xml:space="preserve">Сброс </v>
      </c>
      <c r="B528" s="300" t="s">
        <v>813</v>
      </c>
      <c r="C528" s="296" t="s">
        <v>59</v>
      </c>
      <c r="D528" s="296"/>
      <c r="E528" s="296"/>
      <c r="F528" s="296"/>
      <c r="G528" s="95"/>
      <c r="H528" s="95"/>
      <c r="I528" s="95"/>
      <c r="J528" s="95"/>
    </row>
    <row r="529" spans="1:10" s="174" customFormat="1" ht="37.5" customHeight="1" x14ac:dyDescent="0.2">
      <c r="A529" s="299" t="str">
        <f t="shared" si="8"/>
        <v xml:space="preserve">Смена </v>
      </c>
      <c r="B529" s="119" t="s">
        <v>828</v>
      </c>
      <c r="C529" s="293" t="s">
        <v>59</v>
      </c>
      <c r="D529" s="293"/>
      <c r="E529" s="293"/>
      <c r="F529" s="293"/>
      <c r="G529" s="101"/>
      <c r="H529" s="101"/>
      <c r="I529" s="101"/>
      <c r="J529" s="101"/>
    </row>
    <row r="530" spans="1:10" s="174" customFormat="1" ht="37.5" customHeight="1" x14ac:dyDescent="0.2">
      <c r="A530" s="125" t="str">
        <f t="shared" si="8"/>
        <v xml:space="preserve">13.6. </v>
      </c>
      <c r="B530" s="124" t="s">
        <v>1545</v>
      </c>
      <c r="C530" s="125"/>
      <c r="D530" s="125"/>
      <c r="E530" s="125"/>
      <c r="F530" s="125"/>
      <c r="G530" s="125"/>
      <c r="H530" s="125"/>
      <c r="I530" s="125"/>
      <c r="J530" s="125"/>
    </row>
    <row r="531" spans="1:10" s="174" customFormat="1" ht="37.5" customHeight="1" x14ac:dyDescent="0.2">
      <c r="A531" s="357" t="str">
        <f t="shared" si="8"/>
        <v xml:space="preserve">13.6.1. </v>
      </c>
      <c r="B531" s="122" t="s">
        <v>1546</v>
      </c>
      <c r="C531" s="122"/>
      <c r="D531" s="296"/>
      <c r="E531" s="296"/>
      <c r="F531" s="296"/>
      <c r="G531" s="95"/>
      <c r="H531" s="95"/>
      <c r="I531" s="95"/>
      <c r="J531" s="95"/>
    </row>
    <row r="532" spans="1:10" s="174" customFormat="1" ht="37.5" customHeight="1" x14ac:dyDescent="0.2">
      <c r="A532" s="186" t="str">
        <f t="shared" si="8"/>
        <v xml:space="preserve">- </v>
      </c>
      <c r="B532" s="263" t="s">
        <v>17</v>
      </c>
      <c r="C532" s="177" t="s">
        <v>58</v>
      </c>
      <c r="D532" s="296"/>
      <c r="E532" s="296"/>
      <c r="F532" s="296"/>
      <c r="G532" s="95"/>
      <c r="H532" s="95"/>
      <c r="I532" s="95"/>
      <c r="J532" s="95"/>
    </row>
    <row r="533" spans="1:10" s="174" customFormat="1" ht="37.5" customHeight="1" x14ac:dyDescent="0.2">
      <c r="A533" s="186" t="str">
        <f t="shared" si="8"/>
        <v xml:space="preserve">- </v>
      </c>
      <c r="B533" s="263" t="s">
        <v>134</v>
      </c>
      <c r="C533" s="177" t="s">
        <v>58</v>
      </c>
      <c r="D533" s="296"/>
      <c r="E533" s="296"/>
      <c r="F533" s="296"/>
      <c r="G533" s="95"/>
      <c r="H533" s="95"/>
      <c r="I533" s="95"/>
      <c r="J533" s="95"/>
    </row>
    <row r="534" spans="1:10" s="174" customFormat="1" ht="37.5" customHeight="1" x14ac:dyDescent="0.2">
      <c r="A534" s="296" t="str">
        <f t="shared" si="8"/>
        <v xml:space="preserve">Комиссия </v>
      </c>
      <c r="B534" s="96" t="s">
        <v>38</v>
      </c>
      <c r="C534" s="177" t="s">
        <v>25</v>
      </c>
      <c r="D534" s="296"/>
      <c r="E534" s="296"/>
      <c r="F534" s="296"/>
      <c r="G534" s="95"/>
      <c r="H534" s="95"/>
      <c r="I534" s="95"/>
      <c r="J534" s="95"/>
    </row>
    <row r="535" spans="1:10" s="174" customFormat="1" ht="37.5" customHeight="1" x14ac:dyDescent="0.2">
      <c r="A535" s="357" t="str">
        <f t="shared" si="8"/>
        <v xml:space="preserve">13.6.2. </v>
      </c>
      <c r="B535" s="122" t="s">
        <v>1547</v>
      </c>
      <c r="C535" s="122"/>
      <c r="D535" s="296"/>
      <c r="E535" s="296"/>
      <c r="F535" s="296"/>
      <c r="G535" s="95"/>
      <c r="H535" s="95"/>
      <c r="I535" s="95"/>
      <c r="J535" s="95"/>
    </row>
    <row r="536" spans="1:10" s="174" customFormat="1" ht="37.5" customHeight="1" x14ac:dyDescent="0.2">
      <c r="A536" s="186" t="str">
        <f t="shared" si="8"/>
        <v xml:space="preserve">- </v>
      </c>
      <c r="B536" s="263" t="s">
        <v>17</v>
      </c>
      <c r="C536" s="177" t="s">
        <v>58</v>
      </c>
      <c r="D536" s="296"/>
      <c r="E536" s="296"/>
      <c r="F536" s="296"/>
      <c r="G536" s="95"/>
      <c r="H536" s="95"/>
      <c r="I536" s="95"/>
      <c r="J536" s="95"/>
    </row>
    <row r="537" spans="1:10" s="174" customFormat="1" ht="37.5" customHeight="1" x14ac:dyDescent="0.2">
      <c r="A537" s="186" t="str">
        <f t="shared" si="8"/>
        <v xml:space="preserve">- </v>
      </c>
      <c r="B537" s="263" t="s">
        <v>134</v>
      </c>
      <c r="C537" s="177" t="s">
        <v>58</v>
      </c>
      <c r="D537" s="296"/>
      <c r="E537" s="296"/>
      <c r="F537" s="296"/>
      <c r="G537" s="95"/>
      <c r="H537" s="95"/>
      <c r="I537" s="95"/>
      <c r="J537" s="95"/>
    </row>
    <row r="538" spans="1:10" s="174" customFormat="1" ht="37.5" customHeight="1" x14ac:dyDescent="0.2">
      <c r="A538" s="357" t="str">
        <f t="shared" si="8"/>
        <v xml:space="preserve">13.6.3. </v>
      </c>
      <c r="B538" s="122" t="s">
        <v>1548</v>
      </c>
      <c r="C538" s="122"/>
      <c r="D538" s="296"/>
      <c r="E538" s="296"/>
      <c r="F538" s="296"/>
      <c r="G538" s="95"/>
      <c r="H538" s="95"/>
      <c r="I538" s="95"/>
      <c r="J538" s="95"/>
    </row>
    <row r="539" spans="1:10" s="174" customFormat="1" ht="45" x14ac:dyDescent="0.2">
      <c r="A539" s="186" t="str">
        <f t="shared" si="8"/>
        <v xml:space="preserve">- </v>
      </c>
      <c r="B539" s="99" t="s">
        <v>180</v>
      </c>
      <c r="C539" s="296" t="s">
        <v>181</v>
      </c>
      <c r="D539" s="296"/>
      <c r="E539" s="296"/>
      <c r="F539" s="296"/>
      <c r="G539" s="95"/>
      <c r="H539" s="95"/>
      <c r="I539" s="95"/>
      <c r="J539" s="95"/>
    </row>
    <row r="540" spans="1:10" s="174" customFormat="1" ht="105" x14ac:dyDescent="0.2">
      <c r="A540" s="186" t="str">
        <f t="shared" si="8"/>
        <v xml:space="preserve">- </v>
      </c>
      <c r="B540" s="99" t="s">
        <v>182</v>
      </c>
      <c r="C540" s="296" t="s">
        <v>183</v>
      </c>
      <c r="D540" s="296"/>
      <c r="E540" s="296"/>
      <c r="F540" s="296"/>
      <c r="G540" s="95"/>
      <c r="H540" s="95"/>
      <c r="I540" s="95"/>
      <c r="J540" s="95"/>
    </row>
    <row r="541" spans="1:10" s="174" customFormat="1" ht="37.5" customHeight="1" x14ac:dyDescent="0.2">
      <c r="A541" s="172" t="str">
        <f t="shared" si="8"/>
        <v xml:space="preserve">13.6.4. </v>
      </c>
      <c r="B541" s="133" t="s">
        <v>1550</v>
      </c>
      <c r="C541" s="130" t="s">
        <v>58</v>
      </c>
      <c r="D541" s="293"/>
      <c r="E541" s="293"/>
      <c r="F541" s="293"/>
      <c r="G541" s="101"/>
      <c r="H541" s="101"/>
      <c r="I541" s="101"/>
      <c r="J541" s="101"/>
    </row>
    <row r="542" spans="1:10" s="174" customFormat="1" ht="45" x14ac:dyDescent="0.2">
      <c r="A542" s="90" t="str">
        <f t="shared" si="8"/>
        <v xml:space="preserve">13.7. </v>
      </c>
      <c r="B542" s="190" t="s">
        <v>1549</v>
      </c>
      <c r="C542" s="295" t="s">
        <v>940</v>
      </c>
      <c r="D542" s="295"/>
      <c r="E542" s="295"/>
      <c r="F542" s="295"/>
      <c r="G542" s="150"/>
      <c r="H542" s="150"/>
      <c r="I542" s="150"/>
      <c r="J542" s="150"/>
    </row>
    <row r="543" spans="1:10" s="174" customFormat="1" ht="37.5" customHeight="1" x14ac:dyDescent="0.2">
      <c r="A543" s="358" t="str">
        <f t="shared" si="8"/>
        <v xml:space="preserve">13.8. </v>
      </c>
      <c r="B543" s="153" t="s">
        <v>1551</v>
      </c>
      <c r="C543" s="153"/>
      <c r="D543" s="262"/>
      <c r="E543" s="262"/>
      <c r="F543" s="262"/>
      <c r="G543" s="168"/>
      <c r="H543" s="168"/>
      <c r="I543" s="168"/>
      <c r="J543" s="168"/>
    </row>
    <row r="544" spans="1:10" s="174" customFormat="1" ht="37.5" customHeight="1" x14ac:dyDescent="0.2">
      <c r="A544" s="293" t="str">
        <f t="shared" si="8"/>
        <v xml:space="preserve"> </v>
      </c>
      <c r="B544" s="87" t="s">
        <v>461</v>
      </c>
      <c r="C544" s="293" t="s">
        <v>59</v>
      </c>
      <c r="D544" s="293"/>
      <c r="E544" s="293"/>
      <c r="F544" s="293"/>
      <c r="G544" s="101"/>
      <c r="H544" s="101"/>
      <c r="I544" s="101"/>
      <c r="J544" s="101"/>
    </row>
    <row r="545" spans="1:10" s="174" customFormat="1" ht="37.5" customHeight="1" x14ac:dyDescent="0.2">
      <c r="A545" s="125" t="e">
        <f t="shared" si="8"/>
        <v>#VALUE!</v>
      </c>
      <c r="B545" s="124" t="s">
        <v>45</v>
      </c>
      <c r="C545" s="125"/>
      <c r="D545" s="125"/>
      <c r="E545" s="125"/>
      <c r="F545" s="125"/>
      <c r="G545" s="125"/>
      <c r="H545" s="125"/>
      <c r="I545" s="125"/>
      <c r="J545" s="125"/>
    </row>
    <row r="546" spans="1:10" s="174" customFormat="1" ht="37.5" customHeight="1" x14ac:dyDescent="0.2">
      <c r="A546" s="359" t="str">
        <f t="shared" si="8"/>
        <v xml:space="preserve">* </v>
      </c>
      <c r="B546" s="267" t="s">
        <v>477</v>
      </c>
      <c r="C546" s="267"/>
      <c r="D546" s="268"/>
      <c r="E546" s="269"/>
      <c r="F546" s="270"/>
      <c r="G546" s="270"/>
      <c r="H546" s="271"/>
      <c r="I546" s="271"/>
      <c r="J546" s="268"/>
    </row>
    <row r="547" spans="1:10" ht="27" customHeight="1" x14ac:dyDescent="0.2">
      <c r="A547" s="86" t="str">
        <f t="shared" si="8"/>
        <v xml:space="preserve">14. </v>
      </c>
      <c r="B547" s="85" t="s">
        <v>1552</v>
      </c>
      <c r="C547" s="86"/>
      <c r="D547" s="86"/>
      <c r="E547" s="86"/>
      <c r="F547" s="86"/>
      <c r="G547" s="86"/>
      <c r="H547" s="86"/>
      <c r="I547" s="86"/>
      <c r="J547" s="86"/>
    </row>
    <row r="548" spans="1:10" ht="28.5" customHeight="1" x14ac:dyDescent="0.2">
      <c r="A548" s="151" t="e">
        <f t="shared" si="8"/>
        <v>#VALUE!</v>
      </c>
      <c r="B548" s="146"/>
      <c r="C548" s="151" t="s">
        <v>191</v>
      </c>
      <c r="D548" s="151" t="s">
        <v>168</v>
      </c>
      <c r="E548" s="151" t="s">
        <v>201</v>
      </c>
      <c r="F548" s="151" t="s">
        <v>634</v>
      </c>
      <c r="G548" s="1027" t="s">
        <v>892</v>
      </c>
      <c r="H548" s="1028"/>
      <c r="I548" s="1027" t="s">
        <v>895</v>
      </c>
      <c r="J548" s="1029"/>
    </row>
    <row r="549" spans="1:10" ht="271.5" customHeight="1" x14ac:dyDescent="0.2">
      <c r="A549" s="151" t="str">
        <f t="shared" si="8"/>
        <v xml:space="preserve">Вид </v>
      </c>
      <c r="B549" s="146" t="s">
        <v>93</v>
      </c>
      <c r="C549" s="285" t="s">
        <v>864</v>
      </c>
      <c r="D549" s="285" t="s">
        <v>261</v>
      </c>
      <c r="E549" s="285" t="s">
        <v>865</v>
      </c>
      <c r="F549" s="285" t="s">
        <v>866</v>
      </c>
      <c r="G549" s="285" t="s">
        <v>952</v>
      </c>
      <c r="H549" s="285" t="s">
        <v>893</v>
      </c>
      <c r="I549" s="285" t="s">
        <v>896</v>
      </c>
      <c r="J549" s="285" t="s">
        <v>897</v>
      </c>
    </row>
    <row r="550" spans="1:10" ht="37.5" customHeight="1" x14ac:dyDescent="0.2">
      <c r="A550" s="106" t="str">
        <f t="shared" si="8"/>
        <v xml:space="preserve">14.1. </v>
      </c>
      <c r="B550" s="89" t="s">
        <v>1553</v>
      </c>
      <c r="C550" s="89"/>
      <c r="D550" s="89"/>
      <c r="E550" s="89"/>
      <c r="F550" s="89"/>
      <c r="G550" s="89"/>
      <c r="H550" s="89"/>
      <c r="I550" s="89"/>
      <c r="J550" s="89"/>
    </row>
    <row r="551" spans="1:10" ht="126" customHeight="1" x14ac:dyDescent="0.2">
      <c r="A551" s="83" t="str">
        <f t="shared" si="8"/>
        <v xml:space="preserve">- </v>
      </c>
      <c r="B551" s="139" t="s">
        <v>898</v>
      </c>
      <c r="C551" s="1030" t="s">
        <v>59</v>
      </c>
      <c r="D551" s="1030" t="s">
        <v>59</v>
      </c>
      <c r="E551" s="1032" t="s">
        <v>647</v>
      </c>
      <c r="F551" s="1032" t="s">
        <v>648</v>
      </c>
      <c r="G551" s="297" t="s">
        <v>953</v>
      </c>
      <c r="H551" s="297" t="s">
        <v>954</v>
      </c>
      <c r="I551" s="1034" t="s">
        <v>59</v>
      </c>
      <c r="J551" s="1034" t="s">
        <v>59</v>
      </c>
    </row>
    <row r="552" spans="1:10" ht="58.5" customHeight="1" x14ac:dyDescent="0.2">
      <c r="A552" s="83" t="str">
        <f t="shared" si="8"/>
        <v xml:space="preserve">- </v>
      </c>
      <c r="B552" s="139" t="s">
        <v>899</v>
      </c>
      <c r="C552" s="1031"/>
      <c r="D552" s="1031"/>
      <c r="E552" s="1033"/>
      <c r="F552" s="1033"/>
      <c r="G552" s="265" t="s">
        <v>58</v>
      </c>
      <c r="H552" s="265" t="s">
        <v>58</v>
      </c>
      <c r="I552" s="1035"/>
      <c r="J552" s="1035"/>
    </row>
    <row r="553" spans="1:10" ht="19.5" customHeight="1" x14ac:dyDescent="0.2">
      <c r="A553" s="83" t="str">
        <f t="shared" si="8"/>
        <v xml:space="preserve"> </v>
      </c>
      <c r="B553" s="139" t="s">
        <v>807</v>
      </c>
      <c r="C553" s="293" t="s">
        <v>12</v>
      </c>
      <c r="D553" s="293" t="s">
        <v>1</v>
      </c>
      <c r="E553" s="293" t="s">
        <v>1</v>
      </c>
      <c r="F553" s="293" t="s">
        <v>1</v>
      </c>
      <c r="G553" s="293" t="s">
        <v>1</v>
      </c>
      <c r="H553" s="293" t="s">
        <v>1</v>
      </c>
      <c r="I553" s="293" t="s">
        <v>12</v>
      </c>
      <c r="J553" s="293" t="s">
        <v>1</v>
      </c>
    </row>
    <row r="554" spans="1:10" ht="19.5" customHeight="1" x14ac:dyDescent="0.2">
      <c r="A554" s="340" t="str">
        <f t="shared" si="8"/>
        <v xml:space="preserve">14.1.1. </v>
      </c>
      <c r="B554" s="147" t="s">
        <v>1554</v>
      </c>
      <c r="C554" s="97"/>
      <c r="D554" s="97"/>
      <c r="E554" s="97"/>
      <c r="F554" s="91"/>
      <c r="G554" s="91"/>
      <c r="H554" s="91"/>
      <c r="I554" s="91"/>
      <c r="J554" s="91"/>
    </row>
    <row r="555" spans="1:10" ht="19.5" customHeight="1" x14ac:dyDescent="0.2">
      <c r="A555" s="298" t="str">
        <f t="shared" si="8"/>
        <v xml:space="preserve">- </v>
      </c>
      <c r="B555" s="264" t="s">
        <v>171</v>
      </c>
      <c r="C555" s="293" t="s">
        <v>14</v>
      </c>
      <c r="D555" s="293" t="s">
        <v>14</v>
      </c>
      <c r="E555" s="293" t="s">
        <v>14</v>
      </c>
      <c r="F555" s="293" t="s">
        <v>14</v>
      </c>
      <c r="G555" s="293" t="s">
        <v>14</v>
      </c>
      <c r="H555" s="293" t="s">
        <v>14</v>
      </c>
      <c r="I555" s="293" t="s">
        <v>14</v>
      </c>
      <c r="J555" s="293" t="s">
        <v>14</v>
      </c>
    </row>
    <row r="556" spans="1:10" ht="19.5" customHeight="1" x14ac:dyDescent="0.2">
      <c r="A556" s="298" t="str">
        <f t="shared" si="8"/>
        <v xml:space="preserve">- </v>
      </c>
      <c r="B556" s="264" t="s">
        <v>172</v>
      </c>
      <c r="C556" s="293" t="s">
        <v>14</v>
      </c>
      <c r="D556" s="293" t="s">
        <v>14</v>
      </c>
      <c r="E556" s="293" t="s">
        <v>14</v>
      </c>
      <c r="F556" s="293" t="s">
        <v>14</v>
      </c>
      <c r="G556" s="293" t="s">
        <v>14</v>
      </c>
      <c r="H556" s="293" t="s">
        <v>14</v>
      </c>
      <c r="I556" s="293" t="s">
        <v>14</v>
      </c>
      <c r="J556" s="293" t="s">
        <v>14</v>
      </c>
    </row>
    <row r="557" spans="1:10" ht="35.25" customHeight="1" x14ac:dyDescent="0.2">
      <c r="A557" s="299" t="str">
        <f t="shared" si="8"/>
        <v xml:space="preserve">14.1.2. </v>
      </c>
      <c r="B557" s="100" t="s">
        <v>1555</v>
      </c>
      <c r="C557" s="293" t="s">
        <v>12</v>
      </c>
      <c r="D557" s="293" t="s">
        <v>1</v>
      </c>
      <c r="E557" s="293" t="s">
        <v>1</v>
      </c>
      <c r="F557" s="293" t="s">
        <v>1</v>
      </c>
      <c r="G557" s="293" t="s">
        <v>1</v>
      </c>
      <c r="H557" s="293" t="s">
        <v>1</v>
      </c>
      <c r="I557" s="293" t="s">
        <v>12</v>
      </c>
      <c r="J557" s="293" t="s">
        <v>1</v>
      </c>
    </row>
    <row r="558" spans="1:10" ht="21.75" customHeight="1" x14ac:dyDescent="0.2">
      <c r="A558" s="299" t="str">
        <f t="shared" si="8"/>
        <v xml:space="preserve">14.1.3. </v>
      </c>
      <c r="B558" s="100" t="s">
        <v>1556</v>
      </c>
      <c r="C558" s="293" t="s">
        <v>59</v>
      </c>
      <c r="D558" s="293" t="s">
        <v>59</v>
      </c>
      <c r="E558" s="293" t="s">
        <v>59</v>
      </c>
      <c r="F558" s="293" t="s">
        <v>59</v>
      </c>
      <c r="G558" s="293" t="s">
        <v>59</v>
      </c>
      <c r="H558" s="293" t="s">
        <v>59</v>
      </c>
      <c r="I558" s="293" t="s">
        <v>59</v>
      </c>
      <c r="J558" s="293" t="s">
        <v>59</v>
      </c>
    </row>
    <row r="559" spans="1:10" ht="51.75" customHeight="1" x14ac:dyDescent="0.2">
      <c r="A559" s="299" t="str">
        <f t="shared" si="8"/>
        <v xml:space="preserve">14.1.4. </v>
      </c>
      <c r="B559" s="100" t="s">
        <v>1557</v>
      </c>
      <c r="C559" s="266" t="s">
        <v>12</v>
      </c>
      <c r="D559" s="266" t="s">
        <v>12</v>
      </c>
      <c r="E559" s="266" t="s">
        <v>12</v>
      </c>
      <c r="F559" s="266" t="s">
        <v>12</v>
      </c>
      <c r="G559" s="266" t="s">
        <v>12</v>
      </c>
      <c r="H559" s="266" t="s">
        <v>12</v>
      </c>
      <c r="I559" s="266" t="s">
        <v>12</v>
      </c>
      <c r="J559" s="266" t="s">
        <v>12</v>
      </c>
    </row>
    <row r="560" spans="1:10" ht="25.5" customHeight="1" x14ac:dyDescent="0.2">
      <c r="A560" s="106" t="str">
        <f t="shared" si="8"/>
        <v xml:space="preserve">14.2. </v>
      </c>
      <c r="B560" s="89" t="s">
        <v>1558</v>
      </c>
      <c r="C560" s="89"/>
      <c r="D560" s="89"/>
      <c r="E560" s="89"/>
      <c r="F560" s="89"/>
      <c r="G560" s="89"/>
      <c r="H560" s="89"/>
      <c r="I560" s="89"/>
      <c r="J560" s="89"/>
    </row>
    <row r="561" spans="1:10" ht="23.25" customHeight="1" x14ac:dyDescent="0.2">
      <c r="A561" s="341" t="str">
        <f t="shared" si="8"/>
        <v xml:space="preserve">14.2.1. </v>
      </c>
      <c r="B561" s="104" t="s">
        <v>1559</v>
      </c>
      <c r="C561" s="104"/>
      <c r="D561" s="104"/>
      <c r="E561" s="104"/>
      <c r="F561" s="104"/>
      <c r="G561" s="108"/>
      <c r="H561" s="108"/>
      <c r="I561" s="108"/>
      <c r="J561" s="108"/>
    </row>
    <row r="562" spans="1:10" ht="20.25" customHeight="1" x14ac:dyDescent="0.2">
      <c r="A562" s="298" t="str">
        <f t="shared" si="8"/>
        <v xml:space="preserve">- </v>
      </c>
      <c r="B562" s="91" t="s">
        <v>51</v>
      </c>
      <c r="C562" s="187" t="s">
        <v>416</v>
      </c>
      <c r="D562" s="187" t="s">
        <v>416</v>
      </c>
      <c r="E562" s="187" t="s">
        <v>416</v>
      </c>
      <c r="F562" s="187" t="s">
        <v>416</v>
      </c>
      <c r="G562" s="187" t="s">
        <v>416</v>
      </c>
      <c r="H562" s="187" t="s">
        <v>416</v>
      </c>
      <c r="I562" s="187" t="s">
        <v>416</v>
      </c>
      <c r="J562" s="189" t="s">
        <v>416</v>
      </c>
    </row>
    <row r="563" spans="1:10" ht="20.25" customHeight="1" x14ac:dyDescent="0.2">
      <c r="A563" s="298" t="str">
        <f t="shared" si="8"/>
        <v xml:space="preserve">- </v>
      </c>
      <c r="B563" s="91" t="s">
        <v>97</v>
      </c>
      <c r="C563" s="187" t="s">
        <v>416</v>
      </c>
      <c r="D563" s="187" t="s">
        <v>416</v>
      </c>
      <c r="E563" s="187" t="s">
        <v>416</v>
      </c>
      <c r="F563" s="187" t="s">
        <v>416</v>
      </c>
      <c r="G563" s="187" t="s">
        <v>416</v>
      </c>
      <c r="H563" s="187" t="s">
        <v>416</v>
      </c>
      <c r="I563" s="187" t="s">
        <v>416</v>
      </c>
      <c r="J563" s="189" t="s">
        <v>416</v>
      </c>
    </row>
    <row r="564" spans="1:10" ht="36.75" customHeight="1" x14ac:dyDescent="0.2">
      <c r="A564" s="298" t="str">
        <f t="shared" si="8"/>
        <v xml:space="preserve">- </v>
      </c>
      <c r="B564" s="91" t="s">
        <v>55</v>
      </c>
      <c r="C564" s="187" t="s">
        <v>416</v>
      </c>
      <c r="D564" s="187" t="s">
        <v>416</v>
      </c>
      <c r="E564" s="187" t="s">
        <v>416</v>
      </c>
      <c r="F564" s="187" t="s">
        <v>416</v>
      </c>
      <c r="G564" s="187" t="s">
        <v>416</v>
      </c>
      <c r="H564" s="187" t="s">
        <v>416</v>
      </c>
      <c r="I564" s="187" t="s">
        <v>416</v>
      </c>
      <c r="J564" s="189" t="s">
        <v>416</v>
      </c>
    </row>
    <row r="565" spans="1:10" s="163" customFormat="1" ht="34.5" customHeight="1" x14ac:dyDescent="0.2">
      <c r="A565" s="152" t="str">
        <f t="shared" si="8"/>
        <v xml:space="preserve">14.2.2. </v>
      </c>
      <c r="B565" s="108" t="s">
        <v>1560</v>
      </c>
      <c r="C565" s="152"/>
      <c r="D565" s="108"/>
      <c r="E565" s="108"/>
      <c r="F565" s="108"/>
      <c r="G565" s="108"/>
      <c r="H565" s="108"/>
      <c r="I565" s="108"/>
      <c r="J565" s="108"/>
    </row>
    <row r="566" spans="1:10" ht="21" customHeight="1" x14ac:dyDescent="0.2">
      <c r="A566" s="298" t="str">
        <f t="shared" si="8"/>
        <v xml:space="preserve"> </v>
      </c>
      <c r="B566" s="91" t="s">
        <v>803</v>
      </c>
      <c r="C566" s="293" t="s">
        <v>59</v>
      </c>
      <c r="D566" s="293" t="s">
        <v>59</v>
      </c>
      <c r="E566" s="293" t="s">
        <v>59</v>
      </c>
      <c r="F566" s="293" t="s">
        <v>59</v>
      </c>
      <c r="G566" s="293" t="s">
        <v>59</v>
      </c>
      <c r="H566" s="293" t="s">
        <v>59</v>
      </c>
      <c r="I566" s="293" t="s">
        <v>59</v>
      </c>
      <c r="J566" s="293" t="s">
        <v>59</v>
      </c>
    </row>
    <row r="567" spans="1:10" s="163" customFormat="1" ht="177.75" customHeight="1" x14ac:dyDescent="0.2">
      <c r="A567" s="298" t="str">
        <f t="shared" si="8"/>
        <v xml:space="preserve"> </v>
      </c>
      <c r="B567" s="91" t="s">
        <v>804</v>
      </c>
      <c r="C567" s="293" t="s">
        <v>825</v>
      </c>
      <c r="D567" s="293" t="s">
        <v>826</v>
      </c>
      <c r="E567" s="293" t="s">
        <v>826</v>
      </c>
      <c r="F567" s="293" t="s">
        <v>826</v>
      </c>
      <c r="G567" s="287" t="s">
        <v>826</v>
      </c>
      <c r="H567" s="287" t="s">
        <v>826</v>
      </c>
      <c r="I567" s="293" t="s">
        <v>825</v>
      </c>
      <c r="J567" s="293" t="s">
        <v>826</v>
      </c>
    </row>
    <row r="568" spans="1:10" ht="21" customHeight="1" x14ac:dyDescent="0.2">
      <c r="A568" s="298" t="str">
        <f t="shared" si="8"/>
        <v xml:space="preserve"> </v>
      </c>
      <c r="B568" s="91" t="s">
        <v>805</v>
      </c>
      <c r="C568" s="293" t="s">
        <v>59</v>
      </c>
      <c r="D568" s="293" t="s">
        <v>59</v>
      </c>
      <c r="E568" s="293" t="s">
        <v>59</v>
      </c>
      <c r="F568" s="293" t="s">
        <v>59</v>
      </c>
      <c r="G568" s="293" t="s">
        <v>59</v>
      </c>
      <c r="H568" s="293" t="s">
        <v>59</v>
      </c>
      <c r="I568" s="293" t="s">
        <v>59</v>
      </c>
      <c r="J568" s="293" t="s">
        <v>59</v>
      </c>
    </row>
    <row r="569" spans="1:10" s="163" customFormat="1" ht="21" customHeight="1" x14ac:dyDescent="0.2">
      <c r="A569" s="152" t="str">
        <f t="shared" si="8"/>
        <v xml:space="preserve">14.2.3. </v>
      </c>
      <c r="B569" s="108" t="s">
        <v>1561</v>
      </c>
      <c r="C569" s="108"/>
      <c r="D569" s="108"/>
      <c r="E569" s="108"/>
      <c r="F569" s="108"/>
      <c r="G569" s="108"/>
      <c r="H569" s="108"/>
      <c r="I569" s="108"/>
      <c r="J569" s="108"/>
    </row>
    <row r="570" spans="1:10" ht="21" customHeight="1" x14ac:dyDescent="0.2">
      <c r="A570" s="299" t="str">
        <f t="shared" si="8"/>
        <v xml:space="preserve">в </v>
      </c>
      <c r="B570" s="100" t="s">
        <v>137</v>
      </c>
      <c r="C570" s="100"/>
      <c r="D570" s="100"/>
      <c r="E570" s="100"/>
      <c r="F570" s="100"/>
      <c r="G570" s="100"/>
      <c r="H570" s="100"/>
      <c r="I570" s="100"/>
      <c r="J570" s="100"/>
    </row>
    <row r="571" spans="1:10" s="163" customFormat="1" ht="21" customHeight="1" x14ac:dyDescent="0.2">
      <c r="A571" s="298" t="str">
        <f t="shared" si="8"/>
        <v xml:space="preserve">- </v>
      </c>
      <c r="B571" s="91" t="s">
        <v>174</v>
      </c>
      <c r="C571" s="298" t="s">
        <v>2</v>
      </c>
      <c r="D571" s="298" t="s">
        <v>2</v>
      </c>
      <c r="E571" s="298" t="s">
        <v>2</v>
      </c>
      <c r="F571" s="298" t="s">
        <v>2</v>
      </c>
      <c r="G571" s="298" t="s">
        <v>2</v>
      </c>
      <c r="H571" s="298" t="s">
        <v>2</v>
      </c>
      <c r="I571" s="298" t="s">
        <v>2</v>
      </c>
      <c r="J571" s="298" t="s">
        <v>2</v>
      </c>
    </row>
    <row r="572" spans="1:10" ht="21" customHeight="1" x14ac:dyDescent="0.2">
      <c r="A572" s="299" t="str">
        <f t="shared" si="8"/>
        <v xml:space="preserve">в </v>
      </c>
      <c r="B572" s="100" t="s">
        <v>139</v>
      </c>
      <c r="C572" s="91"/>
      <c r="D572" s="91"/>
      <c r="E572" s="91"/>
      <c r="F572" s="91"/>
      <c r="G572" s="100"/>
      <c r="H572" s="100"/>
      <c r="I572" s="100"/>
      <c r="J572" s="100"/>
    </row>
    <row r="573" spans="1:10" ht="41.25" customHeight="1" x14ac:dyDescent="0.2">
      <c r="A573" s="298" t="str">
        <f t="shared" si="8"/>
        <v xml:space="preserve">- </v>
      </c>
      <c r="B573" s="91" t="s">
        <v>174</v>
      </c>
      <c r="C573" s="191" t="s">
        <v>853</v>
      </c>
      <c r="D573" s="191" t="s">
        <v>853</v>
      </c>
      <c r="E573" s="191" t="s">
        <v>853</v>
      </c>
      <c r="F573" s="191" t="s">
        <v>853</v>
      </c>
      <c r="G573" s="191" t="s">
        <v>853</v>
      </c>
      <c r="H573" s="191" t="s">
        <v>853</v>
      </c>
      <c r="I573" s="191" t="s">
        <v>853</v>
      </c>
      <c r="J573" s="191" t="s">
        <v>853</v>
      </c>
    </row>
    <row r="574" spans="1:10" ht="27.75" customHeight="1" x14ac:dyDescent="0.2">
      <c r="A574" s="299" t="str">
        <f t="shared" si="8"/>
        <v xml:space="preserve">в </v>
      </c>
      <c r="B574" s="100" t="s">
        <v>140</v>
      </c>
      <c r="C574" s="1023"/>
      <c r="D574" s="1023"/>
      <c r="E574" s="1023"/>
      <c r="F574" s="1023"/>
      <c r="G574" s="100"/>
      <c r="H574" s="100"/>
      <c r="I574" s="100"/>
      <c r="J574" s="100"/>
    </row>
    <row r="575" spans="1:10" ht="45" customHeight="1" x14ac:dyDescent="0.2">
      <c r="A575" s="191" t="str">
        <f t="shared" si="8"/>
        <v xml:space="preserve">- </v>
      </c>
      <c r="B575" s="192" t="s">
        <v>174</v>
      </c>
      <c r="C575" s="191" t="s">
        <v>853</v>
      </c>
      <c r="D575" s="191" t="s">
        <v>853</v>
      </c>
      <c r="E575" s="191" t="s">
        <v>853</v>
      </c>
      <c r="F575" s="191" t="s">
        <v>853</v>
      </c>
      <c r="G575" s="191" t="s">
        <v>853</v>
      </c>
      <c r="H575" s="191" t="s">
        <v>853</v>
      </c>
      <c r="I575" s="293" t="s">
        <v>2</v>
      </c>
      <c r="J575" s="293" t="s">
        <v>2</v>
      </c>
    </row>
    <row r="576" spans="1:10" ht="36" customHeight="1" x14ac:dyDescent="0.2">
      <c r="A576" s="299" t="str">
        <f t="shared" si="8"/>
        <v xml:space="preserve">14.2.4.Перевод </v>
      </c>
      <c r="B576" s="119" t="s">
        <v>1562</v>
      </c>
      <c r="C576" s="185"/>
      <c r="D576" s="185"/>
      <c r="E576" s="185"/>
      <c r="F576" s="185"/>
      <c r="G576" s="293"/>
      <c r="H576" s="293"/>
      <c r="I576" s="293"/>
      <c r="J576" s="293"/>
    </row>
    <row r="577" spans="1:10" s="163" customFormat="1" ht="40.5" customHeight="1" x14ac:dyDescent="0.2">
      <c r="A577" s="298" t="str">
        <f t="shared" si="8"/>
        <v xml:space="preserve"> </v>
      </c>
      <c r="B577" s="91" t="s">
        <v>806</v>
      </c>
      <c r="C577" s="185" t="s">
        <v>371</v>
      </c>
      <c r="D577" s="185" t="s">
        <v>371</v>
      </c>
      <c r="E577" s="185" t="s">
        <v>371</v>
      </c>
      <c r="F577" s="185" t="s">
        <v>371</v>
      </c>
      <c r="G577" s="185" t="s">
        <v>371</v>
      </c>
      <c r="H577" s="185" t="s">
        <v>371</v>
      </c>
      <c r="I577" s="293" t="s">
        <v>59</v>
      </c>
      <c r="J577" s="293" t="s">
        <v>59</v>
      </c>
    </row>
    <row r="578" spans="1:10" ht="22.5" customHeight="1" x14ac:dyDescent="0.2">
      <c r="A578" s="106" t="str">
        <f t="shared" si="8"/>
        <v xml:space="preserve">14.3. </v>
      </c>
      <c r="B578" s="89" t="s">
        <v>1563</v>
      </c>
      <c r="C578" s="89"/>
      <c r="D578" s="89"/>
      <c r="E578" s="89"/>
      <c r="F578" s="89"/>
      <c r="G578" s="89"/>
      <c r="H578" s="89"/>
      <c r="I578" s="89"/>
      <c r="J578" s="89"/>
    </row>
    <row r="579" spans="1:10" ht="21" customHeight="1" x14ac:dyDescent="0.2">
      <c r="A579" s="299" t="str">
        <f t="shared" si="8"/>
        <v xml:space="preserve">14.3.1. </v>
      </c>
      <c r="B579" s="119" t="s">
        <v>1564</v>
      </c>
      <c r="C579" s="1024"/>
      <c r="D579" s="1024"/>
      <c r="E579" s="1024"/>
      <c r="F579" s="1024"/>
      <c r="G579" s="120"/>
      <c r="H579" s="120"/>
      <c r="I579" s="120"/>
      <c r="J579" s="120"/>
    </row>
    <row r="580" spans="1:10" ht="172.5" customHeight="1" x14ac:dyDescent="0.2">
      <c r="A580" s="298" t="str">
        <f t="shared" si="8"/>
        <v xml:space="preserve">- </v>
      </c>
      <c r="B580" s="264" t="s">
        <v>133</v>
      </c>
      <c r="C580" s="298" t="s">
        <v>635</v>
      </c>
      <c r="D580" s="298" t="s">
        <v>640</v>
      </c>
      <c r="E580" s="298" t="s">
        <v>640</v>
      </c>
      <c r="F580" s="298" t="s">
        <v>640</v>
      </c>
      <c r="G580" s="188" t="s">
        <v>640</v>
      </c>
      <c r="H580" s="188" t="s">
        <v>640</v>
      </c>
      <c r="I580" s="297" t="s">
        <v>635</v>
      </c>
      <c r="J580" s="297" t="s">
        <v>640</v>
      </c>
    </row>
    <row r="581" spans="1:10" ht="39" customHeight="1" x14ac:dyDescent="0.2">
      <c r="A581" s="298" t="str">
        <f t="shared" si="8"/>
        <v xml:space="preserve">- </v>
      </c>
      <c r="B581" s="264" t="s">
        <v>150</v>
      </c>
      <c r="C581" s="298" t="s">
        <v>59</v>
      </c>
      <c r="D581" s="298" t="s">
        <v>59</v>
      </c>
      <c r="E581" s="298" t="s">
        <v>59</v>
      </c>
      <c r="F581" s="298" t="s">
        <v>59</v>
      </c>
      <c r="G581" s="298" t="s">
        <v>59</v>
      </c>
      <c r="H581" s="298" t="s">
        <v>59</v>
      </c>
      <c r="I581" s="298" t="s">
        <v>59</v>
      </c>
      <c r="J581" s="298" t="s">
        <v>59</v>
      </c>
    </row>
    <row r="582" spans="1:10" ht="39" customHeight="1" x14ac:dyDescent="0.2">
      <c r="A582" s="298" t="str">
        <f t="shared" ref="A582:A645" si="9">LEFT(B582,SEARCH(" ",B582,1))</f>
        <v xml:space="preserve">- </v>
      </c>
      <c r="B582" s="264" t="s">
        <v>127</v>
      </c>
      <c r="C582" s="298" t="s">
        <v>37</v>
      </c>
      <c r="D582" s="298" t="s">
        <v>37</v>
      </c>
      <c r="E582" s="298" t="s">
        <v>37</v>
      </c>
      <c r="F582" s="298" t="s">
        <v>37</v>
      </c>
      <c r="G582" s="298" t="s">
        <v>37</v>
      </c>
      <c r="H582" s="298" t="s">
        <v>37</v>
      </c>
      <c r="I582" s="298" t="s">
        <v>37</v>
      </c>
      <c r="J582" s="298" t="s">
        <v>37</v>
      </c>
    </row>
    <row r="583" spans="1:10" ht="39" customHeight="1" x14ac:dyDescent="0.2">
      <c r="A583" s="298" t="str">
        <f t="shared" si="9"/>
        <v xml:space="preserve">- </v>
      </c>
      <c r="B583" s="264" t="s">
        <v>192</v>
      </c>
      <c r="C583" s="186" t="s">
        <v>649</v>
      </c>
      <c r="D583" s="186" t="s">
        <v>649</v>
      </c>
      <c r="E583" s="186" t="s">
        <v>649</v>
      </c>
      <c r="F583" s="186" t="s">
        <v>649</v>
      </c>
      <c r="G583" s="186" t="s">
        <v>649</v>
      </c>
      <c r="H583" s="186" t="s">
        <v>649</v>
      </c>
      <c r="I583" s="186" t="s">
        <v>649</v>
      </c>
      <c r="J583" s="186" t="s">
        <v>649</v>
      </c>
    </row>
    <row r="584" spans="1:10" ht="39" customHeight="1" x14ac:dyDescent="0.2">
      <c r="A584" s="298" t="str">
        <f t="shared" si="9"/>
        <v xml:space="preserve">- </v>
      </c>
      <c r="B584" s="264" t="s">
        <v>193</v>
      </c>
      <c r="C584" s="298" t="s">
        <v>175</v>
      </c>
      <c r="D584" s="298" t="s">
        <v>175</v>
      </c>
      <c r="E584" s="298" t="s">
        <v>175</v>
      </c>
      <c r="F584" s="298" t="s">
        <v>175</v>
      </c>
      <c r="G584" s="298" t="s">
        <v>175</v>
      </c>
      <c r="H584" s="298" t="s">
        <v>175</v>
      </c>
      <c r="I584" s="298" t="s">
        <v>175</v>
      </c>
      <c r="J584" s="298" t="s">
        <v>175</v>
      </c>
    </row>
    <row r="585" spans="1:10" s="145" customFormat="1" ht="38.25" customHeight="1" x14ac:dyDescent="0.2">
      <c r="A585" s="299" t="str">
        <f t="shared" si="9"/>
        <v xml:space="preserve">14.3.2. </v>
      </c>
      <c r="B585" s="100" t="s">
        <v>1565</v>
      </c>
      <c r="C585" s="100"/>
      <c r="D585" s="100"/>
      <c r="E585" s="100"/>
      <c r="F585" s="100"/>
      <c r="G585" s="100"/>
      <c r="H585" s="100"/>
      <c r="I585" s="100"/>
      <c r="J585" s="100"/>
    </row>
    <row r="586" spans="1:10" ht="180" customHeight="1" x14ac:dyDescent="0.2">
      <c r="A586" s="298" t="str">
        <f t="shared" si="9"/>
        <v xml:space="preserve">- </v>
      </c>
      <c r="B586" s="264" t="s">
        <v>136</v>
      </c>
      <c r="C586" s="265" t="s">
        <v>636</v>
      </c>
      <c r="D586" s="265" t="s">
        <v>639</v>
      </c>
      <c r="E586" s="265" t="s">
        <v>639</v>
      </c>
      <c r="F586" s="265" t="s">
        <v>639</v>
      </c>
      <c r="G586" s="188" t="s">
        <v>894</v>
      </c>
      <c r="H586" s="188" t="s">
        <v>894</v>
      </c>
      <c r="I586" s="297" t="s">
        <v>636</v>
      </c>
      <c r="J586" s="297" t="s">
        <v>894</v>
      </c>
    </row>
    <row r="587" spans="1:10" s="163" customFormat="1" ht="184.5" customHeight="1" x14ac:dyDescent="0.2">
      <c r="A587" s="293" t="str">
        <f t="shared" si="9"/>
        <v xml:space="preserve">иностранная </v>
      </c>
      <c r="B587" s="87" t="s">
        <v>56</v>
      </c>
      <c r="C587" s="293" t="s">
        <v>822</v>
      </c>
      <c r="D587" s="293" t="s">
        <v>827</v>
      </c>
      <c r="E587" s="293" t="s">
        <v>827</v>
      </c>
      <c r="F587" s="293" t="s">
        <v>827</v>
      </c>
      <c r="G587" s="293" t="s">
        <v>827</v>
      </c>
      <c r="H587" s="293" t="s">
        <v>827</v>
      </c>
      <c r="I587" s="293" t="s">
        <v>822</v>
      </c>
      <c r="J587" s="293" t="s">
        <v>827</v>
      </c>
    </row>
    <row r="588" spans="1:10" ht="32.25" customHeight="1" x14ac:dyDescent="0.2">
      <c r="A588" s="298" t="str">
        <f t="shared" si="9"/>
        <v xml:space="preserve">- </v>
      </c>
      <c r="B588" s="264" t="s">
        <v>95</v>
      </c>
      <c r="C588" s="293" t="s">
        <v>151</v>
      </c>
      <c r="D588" s="293" t="s">
        <v>151</v>
      </c>
      <c r="E588" s="293" t="s">
        <v>151</v>
      </c>
      <c r="F588" s="293" t="s">
        <v>151</v>
      </c>
      <c r="G588" s="293" t="s">
        <v>151</v>
      </c>
      <c r="H588" s="293" t="s">
        <v>151</v>
      </c>
      <c r="I588" s="293" t="s">
        <v>151</v>
      </c>
      <c r="J588" s="293" t="s">
        <v>151</v>
      </c>
    </row>
    <row r="589" spans="1:10" ht="33.75" customHeight="1" x14ac:dyDescent="0.2">
      <c r="A589" s="299" t="str">
        <f t="shared" si="9"/>
        <v xml:space="preserve">14.3.3. </v>
      </c>
      <c r="B589" s="100" t="s">
        <v>1566</v>
      </c>
      <c r="C589" s="293" t="s">
        <v>59</v>
      </c>
      <c r="D589" s="293" t="s">
        <v>59</v>
      </c>
      <c r="E589" s="293" t="s">
        <v>59</v>
      </c>
      <c r="F589" s="293" t="s">
        <v>59</v>
      </c>
      <c r="G589" s="293" t="s">
        <v>59</v>
      </c>
      <c r="H589" s="293" t="s">
        <v>59</v>
      </c>
      <c r="I589" s="293" t="s">
        <v>59</v>
      </c>
      <c r="J589" s="293" t="s">
        <v>59</v>
      </c>
    </row>
    <row r="590" spans="1:10" ht="42" customHeight="1" x14ac:dyDescent="0.2">
      <c r="A590" s="343" t="str">
        <f t="shared" si="9"/>
        <v xml:space="preserve">- </v>
      </c>
      <c r="B590" s="102" t="s">
        <v>368</v>
      </c>
      <c r="C590" s="293" t="s">
        <v>852</v>
      </c>
      <c r="D590" s="293" t="s">
        <v>852</v>
      </c>
      <c r="E590" s="293" t="s">
        <v>852</v>
      </c>
      <c r="F590" s="293" t="s">
        <v>852</v>
      </c>
      <c r="G590" s="293" t="s">
        <v>852</v>
      </c>
      <c r="H590" s="293" t="s">
        <v>852</v>
      </c>
      <c r="I590" s="293" t="s">
        <v>852</v>
      </c>
      <c r="J590" s="293" t="s">
        <v>852</v>
      </c>
    </row>
    <row r="591" spans="1:10" s="163" customFormat="1" ht="18" customHeight="1" x14ac:dyDescent="0.2">
      <c r="A591" s="299" t="str">
        <f t="shared" si="9"/>
        <v xml:space="preserve">14.3.4. </v>
      </c>
      <c r="B591" s="100" t="s">
        <v>1567</v>
      </c>
      <c r="C591" s="293"/>
      <c r="D591" s="293"/>
      <c r="E591" s="293"/>
      <c r="F591" s="293"/>
      <c r="G591" s="293"/>
      <c r="H591" s="293"/>
      <c r="I591" s="293"/>
      <c r="J591" s="293"/>
    </row>
    <row r="592" spans="1:10" s="163" customFormat="1" ht="48" customHeight="1" x14ac:dyDescent="0.2">
      <c r="A592" s="344" t="str">
        <f t="shared" si="9"/>
        <v xml:space="preserve">14.4 </v>
      </c>
      <c r="B592" s="112" t="s">
        <v>1568</v>
      </c>
      <c r="C592" s="112"/>
      <c r="D592" s="112"/>
      <c r="E592" s="112"/>
      <c r="F592" s="112"/>
      <c r="G592" s="112"/>
      <c r="H592" s="112"/>
      <c r="I592" s="112"/>
      <c r="J592" s="112"/>
    </row>
    <row r="593" spans="1:10" ht="18.75" customHeight="1" x14ac:dyDescent="0.2">
      <c r="A593" s="299" t="str">
        <f t="shared" si="9"/>
        <v xml:space="preserve">- </v>
      </c>
      <c r="B593" s="100" t="s">
        <v>176</v>
      </c>
      <c r="C593" s="100"/>
      <c r="D593" s="100"/>
      <c r="E593" s="175"/>
      <c r="F593" s="176"/>
      <c r="G593" s="176"/>
      <c r="H593" s="176"/>
      <c r="I593" s="176"/>
      <c r="J593" s="176"/>
    </row>
    <row r="594" spans="1:10" ht="18.75" customHeight="1" x14ac:dyDescent="0.2">
      <c r="A594" s="298" t="e">
        <f t="shared" si="9"/>
        <v>#VALUE!</v>
      </c>
      <c r="B594" s="91" t="s">
        <v>87</v>
      </c>
      <c r="C594" s="293" t="s">
        <v>160</v>
      </c>
      <c r="D594" s="293" t="s">
        <v>165</v>
      </c>
      <c r="E594" s="293" t="s">
        <v>165</v>
      </c>
      <c r="F594" s="293" t="s">
        <v>165</v>
      </c>
      <c r="G594" s="293" t="s">
        <v>165</v>
      </c>
      <c r="H594" s="293" t="s">
        <v>165</v>
      </c>
      <c r="I594" s="293" t="s">
        <v>160</v>
      </c>
      <c r="J594" s="293" t="s">
        <v>165</v>
      </c>
    </row>
    <row r="595" spans="1:10" ht="18.75" customHeight="1" x14ac:dyDescent="0.2">
      <c r="A595" s="298" t="e">
        <f t="shared" si="9"/>
        <v>#VALUE!</v>
      </c>
      <c r="B595" s="91" t="s">
        <v>88</v>
      </c>
      <c r="C595" s="293" t="s">
        <v>163</v>
      </c>
      <c r="D595" s="294" t="s">
        <v>164</v>
      </c>
      <c r="E595" s="294" t="s">
        <v>164</v>
      </c>
      <c r="F595" s="294" t="s">
        <v>164</v>
      </c>
      <c r="G595" s="294" t="s">
        <v>164</v>
      </c>
      <c r="H595" s="294" t="s">
        <v>164</v>
      </c>
      <c r="I595" s="293" t="s">
        <v>163</v>
      </c>
      <c r="J595" s="293" t="s">
        <v>164</v>
      </c>
    </row>
    <row r="596" spans="1:10" ht="18.75" customHeight="1" x14ac:dyDescent="0.2">
      <c r="A596" s="299" t="str">
        <f t="shared" si="9"/>
        <v xml:space="preserve">- </v>
      </c>
      <c r="B596" s="100" t="s">
        <v>179</v>
      </c>
      <c r="C596" s="100"/>
      <c r="D596" s="100"/>
      <c r="E596" s="93"/>
      <c r="F596" s="93"/>
      <c r="G596" s="101"/>
      <c r="H596" s="101"/>
      <c r="I596" s="101"/>
      <c r="J596" s="101"/>
    </row>
    <row r="597" spans="1:10" ht="18.75" customHeight="1" x14ac:dyDescent="0.2">
      <c r="A597" s="298" t="e">
        <f t="shared" si="9"/>
        <v>#VALUE!</v>
      </c>
      <c r="B597" s="91" t="s">
        <v>87</v>
      </c>
      <c r="C597" s="293" t="s">
        <v>160</v>
      </c>
      <c r="D597" s="293" t="s">
        <v>165</v>
      </c>
      <c r="E597" s="293" t="s">
        <v>165</v>
      </c>
      <c r="F597" s="293" t="s">
        <v>165</v>
      </c>
      <c r="G597" s="293" t="s">
        <v>165</v>
      </c>
      <c r="H597" s="293" t="s">
        <v>165</v>
      </c>
      <c r="I597" s="293" t="s">
        <v>160</v>
      </c>
      <c r="J597" s="293" t="s">
        <v>165</v>
      </c>
    </row>
    <row r="598" spans="1:10" ht="18.75" customHeight="1" x14ac:dyDescent="0.2">
      <c r="A598" s="297" t="e">
        <f t="shared" si="9"/>
        <v>#VALUE!</v>
      </c>
      <c r="B598" s="103" t="s">
        <v>88</v>
      </c>
      <c r="C598" s="293" t="s">
        <v>163</v>
      </c>
      <c r="D598" s="293" t="s">
        <v>164</v>
      </c>
      <c r="E598" s="293" t="s">
        <v>164</v>
      </c>
      <c r="F598" s="293" t="s">
        <v>164</v>
      </c>
      <c r="G598" s="293" t="s">
        <v>164</v>
      </c>
      <c r="H598" s="293" t="s">
        <v>164</v>
      </c>
      <c r="I598" s="293" t="s">
        <v>163</v>
      </c>
      <c r="J598" s="293" t="s">
        <v>164</v>
      </c>
    </row>
    <row r="599" spans="1:10" ht="18.75" customHeight="1" x14ac:dyDescent="0.2">
      <c r="A599" s="106" t="str">
        <f t="shared" si="9"/>
        <v xml:space="preserve">14.5. </v>
      </c>
      <c r="B599" s="89" t="s">
        <v>1569</v>
      </c>
      <c r="C599" s="89"/>
      <c r="D599" s="89"/>
      <c r="E599" s="89"/>
      <c r="F599" s="89"/>
      <c r="G599" s="89"/>
      <c r="H599" s="89"/>
      <c r="I599" s="89"/>
      <c r="J599" s="89"/>
    </row>
    <row r="600" spans="1:10" ht="32.25" customHeight="1" x14ac:dyDescent="0.2">
      <c r="A600" s="299" t="str">
        <f t="shared" si="9"/>
        <v xml:space="preserve">14.5.1. </v>
      </c>
      <c r="B600" s="100" t="s">
        <v>1570</v>
      </c>
      <c r="C600" s="1024"/>
      <c r="D600" s="1024"/>
      <c r="E600" s="1024"/>
      <c r="F600" s="1024"/>
      <c r="G600" s="100"/>
      <c r="H600" s="100"/>
      <c r="I600" s="100"/>
      <c r="J600" s="100"/>
    </row>
    <row r="601" spans="1:10" ht="18.75" customHeight="1" x14ac:dyDescent="0.2">
      <c r="A601" s="343" t="str">
        <f t="shared" si="9"/>
        <v xml:space="preserve">- </v>
      </c>
      <c r="B601" s="102" t="s">
        <v>133</v>
      </c>
      <c r="C601" s="298" t="s">
        <v>7</v>
      </c>
      <c r="D601" s="298" t="s">
        <v>7</v>
      </c>
      <c r="E601" s="298" t="s">
        <v>7</v>
      </c>
      <c r="F601" s="298" t="s">
        <v>7</v>
      </c>
      <c r="G601" s="298" t="s">
        <v>7</v>
      </c>
      <c r="H601" s="298" t="s">
        <v>7</v>
      </c>
      <c r="I601" s="298" t="s">
        <v>7</v>
      </c>
      <c r="J601" s="298" t="s">
        <v>7</v>
      </c>
    </row>
    <row r="602" spans="1:10" ht="18.75" customHeight="1" x14ac:dyDescent="0.2">
      <c r="A602" s="298" t="str">
        <f t="shared" si="9"/>
        <v xml:space="preserve">- </v>
      </c>
      <c r="B602" s="91" t="s">
        <v>95</v>
      </c>
      <c r="C602" s="298" t="s">
        <v>42</v>
      </c>
      <c r="D602" s="298" t="s">
        <v>42</v>
      </c>
      <c r="E602" s="298" t="s">
        <v>42</v>
      </c>
      <c r="F602" s="298" t="s">
        <v>42</v>
      </c>
      <c r="G602" s="298" t="s">
        <v>42</v>
      </c>
      <c r="H602" s="298" t="s">
        <v>42</v>
      </c>
      <c r="I602" s="298" t="s">
        <v>42</v>
      </c>
      <c r="J602" s="298" t="s">
        <v>42</v>
      </c>
    </row>
    <row r="603" spans="1:10" ht="18.75" customHeight="1" x14ac:dyDescent="0.2">
      <c r="A603" s="293" t="str">
        <f t="shared" si="9"/>
        <v xml:space="preserve">Запрос </v>
      </c>
      <c r="B603" s="101" t="s">
        <v>83</v>
      </c>
      <c r="C603" s="298" t="s">
        <v>42</v>
      </c>
      <c r="D603" s="298" t="s">
        <v>42</v>
      </c>
      <c r="E603" s="298" t="s">
        <v>42</v>
      </c>
      <c r="F603" s="298" t="s">
        <v>42</v>
      </c>
      <c r="G603" s="298" t="s">
        <v>42</v>
      </c>
      <c r="H603" s="298" t="s">
        <v>42</v>
      </c>
      <c r="I603" s="298" t="s">
        <v>42</v>
      </c>
      <c r="J603" s="298" t="s">
        <v>42</v>
      </c>
    </row>
    <row r="604" spans="1:10" ht="18.75" customHeight="1" x14ac:dyDescent="0.2">
      <c r="A604" s="299" t="str">
        <f t="shared" si="9"/>
        <v xml:space="preserve">14.5.2. </v>
      </c>
      <c r="B604" s="100" t="s">
        <v>1571</v>
      </c>
      <c r="C604" s="298"/>
      <c r="D604" s="298"/>
      <c r="E604" s="298"/>
      <c r="F604" s="298"/>
      <c r="G604" s="298"/>
      <c r="H604" s="298"/>
      <c r="I604" s="298"/>
      <c r="J604" s="298"/>
    </row>
    <row r="605" spans="1:10" ht="18.75" customHeight="1" x14ac:dyDescent="0.2">
      <c r="A605" s="299" t="e">
        <f t="shared" si="9"/>
        <v>#VALUE!</v>
      </c>
      <c r="B605" s="100" t="s">
        <v>84</v>
      </c>
      <c r="C605" s="298"/>
      <c r="D605" s="298"/>
      <c r="E605" s="298"/>
      <c r="F605" s="298"/>
      <c r="G605" s="298"/>
      <c r="H605" s="298"/>
      <c r="I605" s="298"/>
      <c r="J605" s="298"/>
    </row>
    <row r="606" spans="1:10" ht="18.75" customHeight="1" x14ac:dyDescent="0.2">
      <c r="A606" s="298" t="str">
        <f t="shared" si="9"/>
        <v xml:space="preserve">- </v>
      </c>
      <c r="B606" s="91" t="s">
        <v>174</v>
      </c>
      <c r="C606" s="298" t="s">
        <v>2</v>
      </c>
      <c r="D606" s="298" t="s">
        <v>2</v>
      </c>
      <c r="E606" s="298" t="s">
        <v>2</v>
      </c>
      <c r="F606" s="298" t="s">
        <v>2</v>
      </c>
      <c r="G606" s="298" t="s">
        <v>2</v>
      </c>
      <c r="H606" s="298" t="s">
        <v>2</v>
      </c>
      <c r="I606" s="298" t="s">
        <v>2</v>
      </c>
      <c r="J606" s="298" t="s">
        <v>2</v>
      </c>
    </row>
    <row r="607" spans="1:10" ht="18.75" customHeight="1" x14ac:dyDescent="0.2">
      <c r="A607" s="299" t="e">
        <f t="shared" si="9"/>
        <v>#VALUE!</v>
      </c>
      <c r="B607" s="100" t="s">
        <v>85</v>
      </c>
      <c r="C607" s="298"/>
      <c r="D607" s="298"/>
      <c r="E607" s="298"/>
      <c r="F607" s="298"/>
      <c r="G607" s="298"/>
      <c r="H607" s="298"/>
      <c r="I607" s="298"/>
      <c r="J607" s="298"/>
    </row>
    <row r="608" spans="1:10" ht="18.75" customHeight="1" x14ac:dyDescent="0.2">
      <c r="A608" s="298" t="str">
        <f t="shared" si="9"/>
        <v xml:space="preserve">- </v>
      </c>
      <c r="B608" s="91" t="s">
        <v>174</v>
      </c>
      <c r="C608" s="298" t="s">
        <v>36</v>
      </c>
      <c r="D608" s="298" t="s">
        <v>36</v>
      </c>
      <c r="E608" s="298" t="s">
        <v>36</v>
      </c>
      <c r="F608" s="298" t="s">
        <v>36</v>
      </c>
      <c r="G608" s="298" t="s">
        <v>36</v>
      </c>
      <c r="H608" s="298" t="s">
        <v>36</v>
      </c>
      <c r="I608" s="298" t="s">
        <v>36</v>
      </c>
      <c r="J608" s="298" t="s">
        <v>36</v>
      </c>
    </row>
    <row r="609" spans="1:10" ht="39.75" customHeight="1" x14ac:dyDescent="0.2">
      <c r="A609" s="299" t="str">
        <f t="shared" si="9"/>
        <v xml:space="preserve">дополнительная, </v>
      </c>
      <c r="B609" s="100" t="s">
        <v>86</v>
      </c>
      <c r="C609" s="298"/>
      <c r="D609" s="298"/>
      <c r="E609" s="298"/>
      <c r="F609" s="298"/>
      <c r="G609" s="298"/>
      <c r="H609" s="298"/>
      <c r="I609" s="298"/>
      <c r="J609" s="298"/>
    </row>
    <row r="610" spans="1:10" ht="22.5" customHeight="1" x14ac:dyDescent="0.2">
      <c r="A610" s="298" t="str">
        <f t="shared" si="9"/>
        <v xml:space="preserve">- </v>
      </c>
      <c r="B610" s="91" t="s">
        <v>174</v>
      </c>
      <c r="C610" s="298" t="s">
        <v>1</v>
      </c>
      <c r="D610" s="298" t="s">
        <v>1</v>
      </c>
      <c r="E610" s="298" t="s">
        <v>1</v>
      </c>
      <c r="F610" s="298" t="s">
        <v>1</v>
      </c>
      <c r="G610" s="298" t="s">
        <v>1</v>
      </c>
      <c r="H610" s="298" t="s">
        <v>1</v>
      </c>
      <c r="I610" s="298" t="s">
        <v>1</v>
      </c>
      <c r="J610" s="298" t="s">
        <v>1</v>
      </c>
    </row>
    <row r="611" spans="1:10" ht="38.25" customHeight="1" x14ac:dyDescent="0.2">
      <c r="A611" s="342" t="str">
        <f t="shared" si="9"/>
        <v xml:space="preserve">Предоставление </v>
      </c>
      <c r="B611" s="109" t="s">
        <v>460</v>
      </c>
      <c r="C611" s="298"/>
      <c r="D611" s="298"/>
      <c r="E611" s="298"/>
      <c r="F611" s="298"/>
      <c r="G611" s="298"/>
      <c r="H611" s="298"/>
      <c r="I611" s="298"/>
      <c r="J611" s="298"/>
    </row>
    <row r="612" spans="1:10" ht="23.25" customHeight="1" x14ac:dyDescent="0.2">
      <c r="A612" s="298" t="str">
        <f t="shared" si="9"/>
        <v xml:space="preserve">- </v>
      </c>
      <c r="B612" s="91" t="s">
        <v>508</v>
      </c>
      <c r="C612" s="298" t="s">
        <v>78</v>
      </c>
      <c r="D612" s="298" t="s">
        <v>78</v>
      </c>
      <c r="E612" s="298" t="s">
        <v>78</v>
      </c>
      <c r="F612" s="298" t="s">
        <v>78</v>
      </c>
      <c r="G612" s="298" t="s">
        <v>78</v>
      </c>
      <c r="H612" s="298" t="s">
        <v>78</v>
      </c>
      <c r="I612" s="298" t="s">
        <v>78</v>
      </c>
      <c r="J612" s="298" t="s">
        <v>78</v>
      </c>
    </row>
    <row r="613" spans="1:10" ht="36.75" customHeight="1" x14ac:dyDescent="0.2">
      <c r="A613" s="106" t="str">
        <f t="shared" si="9"/>
        <v xml:space="preserve">14.6. </v>
      </c>
      <c r="B613" s="89" t="s">
        <v>1572</v>
      </c>
      <c r="C613" s="106"/>
      <c r="D613" s="89"/>
      <c r="E613" s="89"/>
      <c r="F613" s="121"/>
      <c r="G613" s="89"/>
      <c r="H613" s="89"/>
      <c r="I613" s="89"/>
      <c r="J613" s="89"/>
    </row>
    <row r="614" spans="1:10" s="163" customFormat="1" ht="27" customHeight="1" x14ac:dyDescent="0.2">
      <c r="A614" s="152" t="str">
        <f t="shared" si="9"/>
        <v xml:space="preserve">Блокирование </v>
      </c>
      <c r="B614" s="108" t="s">
        <v>815</v>
      </c>
      <c r="C614" s="152"/>
      <c r="D614" s="108"/>
      <c r="E614" s="108"/>
      <c r="F614" s="103"/>
      <c r="G614" s="108"/>
      <c r="H614" s="108"/>
      <c r="I614" s="108"/>
      <c r="J614" s="108"/>
    </row>
    <row r="615" spans="1:10" ht="21.75" customHeight="1" x14ac:dyDescent="0.2">
      <c r="A615" s="298" t="str">
        <f t="shared" si="9"/>
        <v xml:space="preserve">- </v>
      </c>
      <c r="B615" s="91" t="s">
        <v>30</v>
      </c>
      <c r="C615" s="293" t="s">
        <v>41</v>
      </c>
      <c r="D615" s="293" t="s">
        <v>41</v>
      </c>
      <c r="E615" s="293" t="s">
        <v>41</v>
      </c>
      <c r="F615" s="293" t="s">
        <v>41</v>
      </c>
      <c r="G615" s="293" t="s">
        <v>41</v>
      </c>
      <c r="H615" s="293" t="s">
        <v>41</v>
      </c>
      <c r="I615" s="293" t="s">
        <v>41</v>
      </c>
      <c r="J615" s="293" t="s">
        <v>41</v>
      </c>
    </row>
    <row r="616" spans="1:10" ht="21.75" customHeight="1" x14ac:dyDescent="0.2">
      <c r="A616" s="298" t="str">
        <f t="shared" si="9"/>
        <v xml:space="preserve">- </v>
      </c>
      <c r="B616" s="91" t="s">
        <v>31</v>
      </c>
      <c r="C616" s="293" t="s">
        <v>6</v>
      </c>
      <c r="D616" s="293" t="s">
        <v>6</v>
      </c>
      <c r="E616" s="293" t="s">
        <v>6</v>
      </c>
      <c r="F616" s="293" t="s">
        <v>6</v>
      </c>
      <c r="G616" s="293" t="s">
        <v>6</v>
      </c>
      <c r="H616" s="293" t="s">
        <v>6</v>
      </c>
      <c r="I616" s="293" t="s">
        <v>6</v>
      </c>
      <c r="J616" s="293" t="s">
        <v>6</v>
      </c>
    </row>
    <row r="617" spans="1:10" ht="21.75" customHeight="1" x14ac:dyDescent="0.2">
      <c r="A617" s="299" t="str">
        <f t="shared" si="9"/>
        <v xml:space="preserve">Сброс </v>
      </c>
      <c r="B617" s="100" t="s">
        <v>813</v>
      </c>
      <c r="C617" s="293" t="s">
        <v>2</v>
      </c>
      <c r="D617" s="293" t="s">
        <v>2</v>
      </c>
      <c r="E617" s="293" t="s">
        <v>2</v>
      </c>
      <c r="F617" s="293" t="s">
        <v>2</v>
      </c>
      <c r="G617" s="293" t="s">
        <v>2</v>
      </c>
      <c r="H617" s="293" t="s">
        <v>2</v>
      </c>
      <c r="I617" s="293" t="s">
        <v>2</v>
      </c>
      <c r="J617" s="293" t="s">
        <v>2</v>
      </c>
    </row>
    <row r="618" spans="1:10" s="163" customFormat="1" ht="85.5" customHeight="1" x14ac:dyDescent="0.2">
      <c r="A618" s="152" t="str">
        <f t="shared" si="9"/>
        <v xml:space="preserve">Смена </v>
      </c>
      <c r="B618" s="108" t="s">
        <v>828</v>
      </c>
      <c r="C618" s="293" t="s">
        <v>859</v>
      </c>
      <c r="D618" s="293" t="s">
        <v>859</v>
      </c>
      <c r="E618" s="293" t="s">
        <v>859</v>
      </c>
      <c r="F618" s="293" t="s">
        <v>859</v>
      </c>
      <c r="G618" s="293" t="s">
        <v>859</v>
      </c>
      <c r="H618" s="293" t="s">
        <v>859</v>
      </c>
      <c r="I618" s="293" t="s">
        <v>859</v>
      </c>
      <c r="J618" s="293" t="s">
        <v>859</v>
      </c>
    </row>
    <row r="619" spans="1:10" ht="79.5" customHeight="1" x14ac:dyDescent="0.2">
      <c r="A619" s="345" t="str">
        <f t="shared" si="9"/>
        <v xml:space="preserve">14.7. </v>
      </c>
      <c r="B619" s="114" t="s">
        <v>1573</v>
      </c>
      <c r="C619" s="149" t="s">
        <v>943</v>
      </c>
      <c r="D619" s="149" t="s">
        <v>59</v>
      </c>
      <c r="E619" s="149" t="s">
        <v>59</v>
      </c>
      <c r="F619" s="149" t="s">
        <v>59</v>
      </c>
      <c r="G619" s="149" t="s">
        <v>59</v>
      </c>
      <c r="H619" s="149" t="s">
        <v>59</v>
      </c>
      <c r="I619" s="149" t="s">
        <v>943</v>
      </c>
      <c r="J619" s="149" t="s">
        <v>59</v>
      </c>
    </row>
    <row r="620" spans="1:10" ht="48.75" customHeight="1" x14ac:dyDescent="0.2">
      <c r="A620" s="90" t="str">
        <f t="shared" si="9"/>
        <v xml:space="preserve">14.8. </v>
      </c>
      <c r="B620" s="98" t="s">
        <v>1574</v>
      </c>
      <c r="C620" s="90"/>
      <c r="D620" s="98"/>
      <c r="E620" s="98"/>
      <c r="F620" s="150"/>
      <c r="G620" s="98"/>
      <c r="H620" s="98"/>
      <c r="I620" s="98"/>
      <c r="J620" s="98"/>
    </row>
    <row r="621" spans="1:10" ht="35.25" customHeight="1" x14ac:dyDescent="0.2">
      <c r="A621" s="343" t="str">
        <f t="shared" si="9"/>
        <v xml:space="preserve">- </v>
      </c>
      <c r="B621" s="102" t="s">
        <v>517</v>
      </c>
      <c r="C621" s="297" t="s">
        <v>81</v>
      </c>
      <c r="D621" s="297" t="s">
        <v>81</v>
      </c>
      <c r="E621" s="297" t="s">
        <v>81</v>
      </c>
      <c r="F621" s="297" t="s">
        <v>81</v>
      </c>
      <c r="G621" s="297" t="s">
        <v>81</v>
      </c>
      <c r="H621" s="297" t="s">
        <v>81</v>
      </c>
      <c r="I621" s="297" t="s">
        <v>81</v>
      </c>
      <c r="J621" s="297" t="s">
        <v>81</v>
      </c>
    </row>
    <row r="622" spans="1:10" ht="21" customHeight="1" x14ac:dyDescent="0.2">
      <c r="A622" s="344" t="str">
        <f t="shared" si="9"/>
        <v xml:space="preserve">Примечание </v>
      </c>
      <c r="B622" s="112" t="s">
        <v>1575</v>
      </c>
      <c r="C622" s="112"/>
      <c r="D622" s="112"/>
      <c r="E622" s="112"/>
      <c r="F622" s="112"/>
      <c r="G622" s="112"/>
      <c r="H622" s="112"/>
      <c r="I622" s="112"/>
      <c r="J622" s="112"/>
    </row>
    <row r="623" spans="1:10" ht="25.5" customHeight="1" x14ac:dyDescent="0.2">
      <c r="A623" s="286" t="str">
        <f t="shared" si="9"/>
        <v xml:space="preserve">* </v>
      </c>
      <c r="B623" s="261" t="s">
        <v>194</v>
      </c>
      <c r="C623" s="261"/>
      <c r="D623" s="261"/>
      <c r="E623" s="261"/>
      <c r="F623" s="261"/>
      <c r="G623" s="261"/>
      <c r="H623" s="261"/>
      <c r="I623" s="261"/>
      <c r="J623" s="261"/>
    </row>
    <row r="624" spans="1:10" s="163" customFormat="1" ht="241.5" customHeight="1" x14ac:dyDescent="0.2">
      <c r="A624" s="360" t="str">
        <f t="shared" si="9"/>
        <v xml:space="preserve">**доступ </v>
      </c>
      <c r="B624" s="272" t="s">
        <v>900</v>
      </c>
      <c r="C624" s="174"/>
      <c r="D624" s="174"/>
      <c r="E624" s="174"/>
      <c r="F624" s="174"/>
      <c r="G624" s="174"/>
      <c r="H624" s="174"/>
      <c r="I624" s="174"/>
      <c r="J624" s="174"/>
    </row>
    <row r="625" spans="1:11" ht="30" x14ac:dyDescent="0.2">
      <c r="A625" s="361" t="str">
        <f t="shared" si="9"/>
        <v xml:space="preserve">*** </v>
      </c>
      <c r="B625" s="273" t="s">
        <v>650</v>
      </c>
      <c r="C625" s="261"/>
      <c r="D625" s="261"/>
      <c r="E625" s="261"/>
      <c r="F625" s="261"/>
      <c r="G625" s="261"/>
      <c r="H625" s="261"/>
      <c r="I625" s="261"/>
      <c r="J625" s="261"/>
    </row>
    <row r="626" spans="1:11" ht="120" x14ac:dyDescent="0.2">
      <c r="A626" s="362" t="str">
        <f t="shared" si="9"/>
        <v xml:space="preserve">1 </v>
      </c>
      <c r="B626" s="274" t="s">
        <v>944</v>
      </c>
      <c r="C626" s="261"/>
      <c r="D626" s="261"/>
      <c r="E626" s="261"/>
      <c r="F626" s="261"/>
      <c r="G626" s="261"/>
      <c r="H626" s="261"/>
      <c r="I626" s="261"/>
      <c r="J626" s="261"/>
    </row>
    <row r="627" spans="1:11" ht="300" customHeight="1" x14ac:dyDescent="0.2">
      <c r="A627" s="363" t="str">
        <f t="shared" si="9"/>
        <v xml:space="preserve">Продукт </v>
      </c>
      <c r="B627" s="275" t="s">
        <v>651</v>
      </c>
      <c r="C627" s="261"/>
      <c r="D627" s="261"/>
      <c r="E627" s="261"/>
      <c r="F627" s="261"/>
      <c r="G627" s="261"/>
      <c r="H627" s="261"/>
      <c r="I627" s="261"/>
      <c r="J627" s="261"/>
    </row>
    <row r="628" spans="1:11" ht="39" customHeight="1" x14ac:dyDescent="0.2">
      <c r="A628" s="363" t="str">
        <f t="shared" si="9"/>
        <v xml:space="preserve">****Данный </v>
      </c>
      <c r="B628" s="275" t="s">
        <v>908</v>
      </c>
      <c r="C628" s="261"/>
      <c r="D628" s="261"/>
      <c r="E628" s="261"/>
      <c r="F628" s="261"/>
      <c r="G628" s="261"/>
      <c r="H628" s="261"/>
      <c r="I628" s="261"/>
      <c r="J628" s="261"/>
    </row>
    <row r="629" spans="1:11" ht="21.75" customHeight="1" x14ac:dyDescent="0.2">
      <c r="A629" s="86" t="str">
        <f t="shared" si="9"/>
        <v xml:space="preserve">15. </v>
      </c>
      <c r="B629" s="85" t="s">
        <v>1576</v>
      </c>
      <c r="C629" s="86"/>
      <c r="D629" s="86"/>
      <c r="E629" s="86"/>
      <c r="F629" s="86"/>
      <c r="G629" s="86"/>
      <c r="H629" s="86"/>
      <c r="I629" s="86"/>
      <c r="J629" s="86"/>
    </row>
    <row r="630" spans="1:11" s="127" customFormat="1" ht="145.5" customHeight="1" x14ac:dyDescent="0.2">
      <c r="A630" s="162" t="str">
        <f t="shared" si="9"/>
        <v xml:space="preserve">Вид </v>
      </c>
      <c r="B630" s="161" t="s">
        <v>93</v>
      </c>
      <c r="C630" s="162" t="s">
        <v>844</v>
      </c>
      <c r="D630" s="162"/>
      <c r="E630" s="162"/>
      <c r="F630" s="162"/>
      <c r="G630" s="162"/>
      <c r="H630" s="162"/>
      <c r="I630" s="162"/>
      <c r="J630" s="162"/>
    </row>
    <row r="631" spans="1:11" s="127" customFormat="1" ht="24.75" customHeight="1" x14ac:dyDescent="0.2">
      <c r="A631" s="125" t="str">
        <f t="shared" si="9"/>
        <v xml:space="preserve">15.1. </v>
      </c>
      <c r="B631" s="124" t="s">
        <v>1577</v>
      </c>
      <c r="C631" s="125"/>
      <c r="D631" s="125"/>
      <c r="E631" s="125"/>
      <c r="F631" s="125"/>
      <c r="G631" s="125"/>
      <c r="H631" s="125"/>
      <c r="I631" s="125"/>
      <c r="J631" s="125"/>
      <c r="K631" s="126"/>
    </row>
    <row r="632" spans="1:11" s="145" customFormat="1" ht="24.75" customHeight="1" x14ac:dyDescent="0.2">
      <c r="A632" s="143" t="str">
        <f t="shared" si="9"/>
        <v xml:space="preserve">15.1.1. </v>
      </c>
      <c r="B632" s="142" t="s">
        <v>1578</v>
      </c>
      <c r="C632" s="143"/>
      <c r="D632" s="143"/>
      <c r="E632" s="143"/>
      <c r="F632" s="143"/>
      <c r="G632" s="143"/>
      <c r="H632" s="143"/>
      <c r="I632" s="143"/>
      <c r="J632" s="143"/>
      <c r="K632" s="144"/>
    </row>
    <row r="633" spans="1:11" ht="20.25" customHeight="1" x14ac:dyDescent="0.2">
      <c r="A633" s="299" t="str">
        <f t="shared" si="9"/>
        <v xml:space="preserve">по </v>
      </c>
      <c r="B633" s="119" t="s">
        <v>810</v>
      </c>
      <c r="C633" s="264"/>
      <c r="D633" s="293"/>
      <c r="E633" s="128"/>
      <c r="F633" s="185"/>
      <c r="G633" s="185"/>
      <c r="H633" s="178"/>
      <c r="I633" s="178"/>
      <c r="J633" s="293"/>
    </row>
    <row r="634" spans="1:11" ht="20.25" customHeight="1" x14ac:dyDescent="0.2">
      <c r="A634" s="186" t="str">
        <f t="shared" si="9"/>
        <v xml:space="preserve"> </v>
      </c>
      <c r="B634" s="99" t="s">
        <v>808</v>
      </c>
      <c r="C634" s="296" t="s">
        <v>59</v>
      </c>
      <c r="D634" s="293"/>
      <c r="E634" s="128"/>
      <c r="F634" s="185"/>
      <c r="G634" s="185"/>
      <c r="H634" s="178"/>
      <c r="I634" s="178"/>
      <c r="J634" s="293"/>
    </row>
    <row r="635" spans="1:11" ht="20.25" customHeight="1" x14ac:dyDescent="0.2">
      <c r="A635" s="298" t="str">
        <f t="shared" si="9"/>
        <v xml:space="preserve"> </v>
      </c>
      <c r="B635" s="91" t="s">
        <v>809</v>
      </c>
      <c r="C635" s="296" t="s">
        <v>59</v>
      </c>
      <c r="D635" s="293"/>
      <c r="E635" s="128"/>
      <c r="F635" s="185"/>
      <c r="G635" s="185"/>
      <c r="H635" s="178"/>
      <c r="I635" s="178"/>
      <c r="J635" s="293"/>
    </row>
    <row r="636" spans="1:11" ht="20.25" customHeight="1" x14ac:dyDescent="0.2">
      <c r="A636" s="299" t="str">
        <f t="shared" si="9"/>
        <v xml:space="preserve">по </v>
      </c>
      <c r="B636" s="100" t="s">
        <v>811</v>
      </c>
      <c r="C636" s="293" t="s">
        <v>470</v>
      </c>
      <c r="D636" s="293"/>
      <c r="E636" s="128"/>
      <c r="F636" s="185"/>
      <c r="G636" s="185"/>
      <c r="H636" s="178"/>
      <c r="I636" s="178"/>
      <c r="J636" s="293"/>
    </row>
    <row r="637" spans="1:11" ht="42.75" x14ac:dyDescent="0.2">
      <c r="A637" s="299" t="str">
        <f t="shared" si="9"/>
        <v xml:space="preserve">Комиссия </v>
      </c>
      <c r="B637" s="100" t="s">
        <v>798</v>
      </c>
      <c r="C637" s="293" t="s">
        <v>12</v>
      </c>
      <c r="D637" s="293"/>
      <c r="E637" s="128"/>
      <c r="F637" s="185"/>
      <c r="G637" s="185"/>
      <c r="H637" s="178"/>
      <c r="I637" s="178"/>
      <c r="J637" s="293"/>
    </row>
    <row r="638" spans="1:11" ht="36.75" customHeight="1" x14ac:dyDescent="0.2">
      <c r="A638" s="299" t="str">
        <f t="shared" si="9"/>
        <v xml:space="preserve">15.1.2. </v>
      </c>
      <c r="B638" s="100" t="s">
        <v>1579</v>
      </c>
      <c r="C638" s="296" t="s">
        <v>12</v>
      </c>
      <c r="D638" s="293"/>
      <c r="E638" s="128"/>
      <c r="F638" s="185"/>
      <c r="G638" s="185"/>
      <c r="H638" s="178"/>
      <c r="I638" s="178"/>
      <c r="J638" s="293"/>
    </row>
    <row r="639" spans="1:11" ht="24" customHeight="1" x14ac:dyDescent="0.2">
      <c r="A639" s="172" t="str">
        <f t="shared" si="9"/>
        <v xml:space="preserve">15.1.3. </v>
      </c>
      <c r="B639" s="148" t="s">
        <v>1580</v>
      </c>
      <c r="C639" s="296" t="s">
        <v>59</v>
      </c>
      <c r="D639" s="293"/>
      <c r="E639" s="128"/>
      <c r="F639" s="185"/>
      <c r="G639" s="185"/>
      <c r="H639" s="178"/>
      <c r="I639" s="178"/>
      <c r="J639" s="293"/>
    </row>
    <row r="640" spans="1:11" ht="20.25" customHeight="1" x14ac:dyDescent="0.2">
      <c r="A640" s="364" t="str">
        <f t="shared" si="9"/>
        <v xml:space="preserve">15.1.4 </v>
      </c>
      <c r="B640" s="216" t="s">
        <v>1581</v>
      </c>
      <c r="C640" s="293"/>
      <c r="D640" s="293"/>
      <c r="E640" s="128"/>
      <c r="F640" s="185"/>
      <c r="G640" s="185"/>
      <c r="H640" s="178"/>
      <c r="I640" s="178"/>
      <c r="J640" s="293"/>
    </row>
    <row r="641" spans="1:11" ht="19.5" customHeight="1" x14ac:dyDescent="0.2">
      <c r="A641" s="365" t="str">
        <f t="shared" si="9"/>
        <v xml:space="preserve"> </v>
      </c>
      <c r="B641" s="217" t="s">
        <v>800</v>
      </c>
      <c r="C641" s="293" t="s">
        <v>14</v>
      </c>
      <c r="D641" s="293"/>
      <c r="E641" s="128"/>
      <c r="F641" s="185"/>
      <c r="G641" s="185"/>
      <c r="H641" s="178"/>
      <c r="I641" s="178"/>
      <c r="J641" s="293"/>
    </row>
    <row r="642" spans="1:11" ht="19.5" customHeight="1" x14ac:dyDescent="0.2">
      <c r="A642" s="365" t="str">
        <f t="shared" si="9"/>
        <v xml:space="preserve"> </v>
      </c>
      <c r="B642" s="217" t="s">
        <v>801</v>
      </c>
      <c r="C642" s="293" t="s">
        <v>14</v>
      </c>
      <c r="D642" s="293"/>
      <c r="E642" s="128"/>
      <c r="F642" s="185"/>
      <c r="G642" s="185"/>
      <c r="H642" s="178"/>
      <c r="I642" s="178"/>
      <c r="J642" s="293"/>
    </row>
    <row r="643" spans="1:11" s="127" customFormat="1" ht="24.75" customHeight="1" x14ac:dyDescent="0.2">
      <c r="A643" s="125" t="str">
        <f t="shared" si="9"/>
        <v xml:space="preserve">15.2 </v>
      </c>
      <c r="B643" s="124" t="s">
        <v>1582</v>
      </c>
      <c r="C643" s="125"/>
      <c r="D643" s="125"/>
      <c r="E643" s="125"/>
      <c r="F643" s="125"/>
      <c r="G643" s="125"/>
      <c r="H643" s="125"/>
      <c r="I643" s="125"/>
      <c r="J643" s="125"/>
      <c r="K643" s="126"/>
    </row>
    <row r="644" spans="1:11" ht="24" customHeight="1" x14ac:dyDescent="0.2">
      <c r="A644" s="152" t="str">
        <f t="shared" si="9"/>
        <v xml:space="preserve">15.2.1. </v>
      </c>
      <c r="B644" s="129" t="s">
        <v>1583</v>
      </c>
      <c r="C644" s="129"/>
      <c r="D644" s="293"/>
      <c r="E644" s="128"/>
      <c r="F644" s="185"/>
      <c r="G644" s="185"/>
      <c r="H644" s="178"/>
      <c r="I644" s="178"/>
      <c r="J644" s="293"/>
    </row>
    <row r="645" spans="1:11" ht="23.25" customHeight="1" x14ac:dyDescent="0.2">
      <c r="A645" s="298" t="str">
        <f t="shared" si="9"/>
        <v xml:space="preserve">- </v>
      </c>
      <c r="B645" s="91" t="s">
        <v>51</v>
      </c>
      <c r="C645" s="130">
        <v>0</v>
      </c>
      <c r="D645" s="293"/>
      <c r="E645" s="128"/>
      <c r="F645" s="185"/>
      <c r="G645" s="185"/>
      <c r="H645" s="178"/>
      <c r="I645" s="178"/>
      <c r="J645" s="293"/>
    </row>
    <row r="646" spans="1:11" ht="22.5" customHeight="1" x14ac:dyDescent="0.2">
      <c r="A646" s="298" t="str">
        <f t="shared" ref="A646:A702" si="10">LEFT(B646,SEARCH(" ",B646,1))</f>
        <v xml:space="preserve">- </v>
      </c>
      <c r="B646" s="91" t="s">
        <v>94</v>
      </c>
      <c r="C646" s="130" t="s">
        <v>58</v>
      </c>
      <c r="D646" s="293"/>
      <c r="E646" s="128"/>
      <c r="F646" s="185"/>
      <c r="G646" s="185"/>
      <c r="H646" s="178"/>
      <c r="I646" s="178"/>
      <c r="J646" s="293"/>
    </row>
    <row r="647" spans="1:11" ht="52.5" customHeight="1" x14ac:dyDescent="0.2">
      <c r="A647" s="298" t="str">
        <f t="shared" si="10"/>
        <v xml:space="preserve">- </v>
      </c>
      <c r="B647" s="91" t="s">
        <v>471</v>
      </c>
      <c r="C647" s="296" t="s">
        <v>59</v>
      </c>
      <c r="D647" s="293"/>
      <c r="E647" s="128"/>
      <c r="F647" s="185"/>
      <c r="G647" s="185"/>
      <c r="H647" s="178"/>
      <c r="I647" s="178"/>
      <c r="J647" s="293"/>
    </row>
    <row r="648" spans="1:11" ht="35.25" customHeight="1" x14ac:dyDescent="0.2">
      <c r="A648" s="357" t="str">
        <f t="shared" si="10"/>
        <v xml:space="preserve">15.2.2. </v>
      </c>
      <c r="B648" s="19" t="s">
        <v>1584</v>
      </c>
      <c r="C648" s="19"/>
      <c r="D648" s="108"/>
      <c r="E648" s="128"/>
      <c r="F648" s="185"/>
      <c r="G648" s="185"/>
      <c r="H648" s="178"/>
      <c r="I648" s="178"/>
      <c r="J648" s="293"/>
    </row>
    <row r="649" spans="1:11" ht="22.5" customHeight="1" x14ac:dyDescent="0.2">
      <c r="A649" s="186" t="str">
        <f t="shared" si="10"/>
        <v xml:space="preserve"> </v>
      </c>
      <c r="B649" s="99" t="s">
        <v>803</v>
      </c>
      <c r="C649" s="218" t="s">
        <v>59</v>
      </c>
      <c r="D649" s="293"/>
      <c r="E649" s="128"/>
      <c r="F649" s="185"/>
      <c r="G649" s="185"/>
      <c r="H649" s="178"/>
      <c r="I649" s="178"/>
      <c r="J649" s="293"/>
    </row>
    <row r="650" spans="1:11" s="163" customFormat="1" ht="138.75" customHeight="1" x14ac:dyDescent="0.2">
      <c r="A650" s="298" t="str">
        <f t="shared" si="10"/>
        <v xml:space="preserve"> </v>
      </c>
      <c r="B650" s="91" t="s">
        <v>804</v>
      </c>
      <c r="C650" s="219" t="s">
        <v>825</v>
      </c>
      <c r="D650" s="293"/>
      <c r="E650" s="128"/>
      <c r="F650" s="185"/>
      <c r="G650" s="185"/>
      <c r="H650" s="178"/>
      <c r="I650" s="178"/>
      <c r="J650" s="293"/>
    </row>
    <row r="651" spans="1:11" ht="24" customHeight="1" x14ac:dyDescent="0.2">
      <c r="A651" s="186" t="str">
        <f t="shared" si="10"/>
        <v xml:space="preserve"> </v>
      </c>
      <c r="B651" s="99" t="s">
        <v>805</v>
      </c>
      <c r="C651" s="218" t="s">
        <v>58</v>
      </c>
      <c r="D651" s="293"/>
      <c r="E651" s="128"/>
      <c r="F651" s="185"/>
      <c r="G651" s="185"/>
      <c r="H651" s="178"/>
      <c r="I651" s="178"/>
      <c r="J651" s="293"/>
    </row>
    <row r="652" spans="1:11" ht="27" customHeight="1" x14ac:dyDescent="0.2">
      <c r="A652" s="152" t="str">
        <f t="shared" si="10"/>
        <v xml:space="preserve">15.2.3. </v>
      </c>
      <c r="B652" s="129" t="s">
        <v>1585</v>
      </c>
      <c r="C652" s="129"/>
      <c r="D652" s="293"/>
      <c r="E652" s="128"/>
      <c r="F652" s="185"/>
      <c r="G652" s="185"/>
      <c r="H652" s="178"/>
      <c r="I652" s="178"/>
      <c r="J652" s="293"/>
    </row>
    <row r="653" spans="1:11" ht="36.75" customHeight="1" x14ac:dyDescent="0.2">
      <c r="A653" s="293" t="str">
        <f t="shared" si="10"/>
        <v xml:space="preserve">- </v>
      </c>
      <c r="B653" s="101" t="s">
        <v>148</v>
      </c>
      <c r="C653" s="293" t="s">
        <v>850</v>
      </c>
      <c r="D653" s="293"/>
      <c r="E653" s="128"/>
      <c r="F653" s="185"/>
      <c r="G653" s="185"/>
      <c r="H653" s="178"/>
      <c r="I653" s="178"/>
      <c r="J653" s="293"/>
    </row>
    <row r="654" spans="1:11" ht="30" x14ac:dyDescent="0.2">
      <c r="A654" s="293" t="str">
        <f t="shared" si="10"/>
        <v xml:space="preserve">- </v>
      </c>
      <c r="B654" s="101" t="s">
        <v>149</v>
      </c>
      <c r="C654" s="293" t="s">
        <v>850</v>
      </c>
      <c r="D654" s="293"/>
      <c r="E654" s="128"/>
      <c r="F654" s="185"/>
      <c r="G654" s="185"/>
      <c r="H654" s="178"/>
      <c r="I654" s="178"/>
      <c r="J654" s="293"/>
    </row>
    <row r="655" spans="1:11" ht="51" customHeight="1" x14ac:dyDescent="0.2">
      <c r="A655" s="298" t="str">
        <f t="shared" si="10"/>
        <v xml:space="preserve">- </v>
      </c>
      <c r="B655" s="91" t="s">
        <v>108</v>
      </c>
      <c r="C655" s="293" t="s">
        <v>853</v>
      </c>
      <c r="D655" s="293"/>
      <c r="E655" s="128"/>
      <c r="F655" s="185"/>
      <c r="G655" s="185"/>
      <c r="H655" s="178"/>
      <c r="I655" s="178"/>
      <c r="J655" s="293"/>
    </row>
    <row r="656" spans="1:11" ht="51.75" customHeight="1" x14ac:dyDescent="0.2">
      <c r="A656" s="298" t="str">
        <f t="shared" si="10"/>
        <v xml:space="preserve">- </v>
      </c>
      <c r="B656" s="91" t="s">
        <v>109</v>
      </c>
      <c r="C656" s="293" t="s">
        <v>853</v>
      </c>
      <c r="D656" s="293"/>
      <c r="E656" s="128"/>
      <c r="F656" s="185"/>
      <c r="G656" s="185"/>
      <c r="H656" s="178"/>
      <c r="I656" s="178"/>
      <c r="J656" s="293"/>
    </row>
    <row r="657" spans="1:11" ht="43.5" customHeight="1" x14ac:dyDescent="0.2">
      <c r="A657" s="353" t="str">
        <f t="shared" si="10"/>
        <v xml:space="preserve">15.2.4. </v>
      </c>
      <c r="B657" s="131" t="s">
        <v>1586</v>
      </c>
      <c r="C657" s="132"/>
      <c r="D657" s="293"/>
      <c r="E657" s="128"/>
      <c r="F657" s="185"/>
      <c r="G657" s="185"/>
      <c r="H657" s="178"/>
      <c r="I657" s="178"/>
      <c r="J657" s="293"/>
    </row>
    <row r="658" spans="1:11" s="163" customFormat="1" ht="36" customHeight="1" x14ac:dyDescent="0.2">
      <c r="A658" s="366" t="str">
        <f t="shared" si="10"/>
        <v xml:space="preserve"> </v>
      </c>
      <c r="B658" s="159" t="s">
        <v>806</v>
      </c>
      <c r="C658" s="185" t="s">
        <v>371</v>
      </c>
      <c r="D658" s="293"/>
      <c r="E658" s="128"/>
      <c r="F658" s="185"/>
      <c r="G658" s="185"/>
      <c r="H658" s="178"/>
      <c r="I658" s="178"/>
      <c r="J658" s="293"/>
    </row>
    <row r="659" spans="1:11" s="127" customFormat="1" ht="24.75" customHeight="1" x14ac:dyDescent="0.2">
      <c r="A659" s="125" t="str">
        <f t="shared" si="10"/>
        <v xml:space="preserve">15.3 </v>
      </c>
      <c r="B659" s="124" t="s">
        <v>1587</v>
      </c>
      <c r="C659" s="125"/>
      <c r="D659" s="125"/>
      <c r="E659" s="125"/>
      <c r="F659" s="125"/>
      <c r="G659" s="125"/>
      <c r="H659" s="125"/>
      <c r="I659" s="125"/>
      <c r="J659" s="125"/>
      <c r="K659" s="126"/>
    </row>
    <row r="660" spans="1:11" ht="25.5" customHeight="1" x14ac:dyDescent="0.2">
      <c r="A660" s="152" t="str">
        <f t="shared" si="10"/>
        <v xml:space="preserve">15.3.1. </v>
      </c>
      <c r="B660" s="129" t="s">
        <v>1588</v>
      </c>
      <c r="C660" s="129"/>
      <c r="D660" s="293"/>
      <c r="E660" s="128"/>
      <c r="F660" s="185"/>
      <c r="G660" s="185"/>
      <c r="H660" s="178"/>
      <c r="I660" s="178"/>
      <c r="J660" s="293"/>
    </row>
    <row r="661" spans="1:11" ht="150" customHeight="1" x14ac:dyDescent="0.2">
      <c r="A661" s="298" t="str">
        <f t="shared" si="10"/>
        <v xml:space="preserve">- </v>
      </c>
      <c r="B661" s="91" t="s">
        <v>133</v>
      </c>
      <c r="C661" s="296" t="s">
        <v>635</v>
      </c>
      <c r="D661" s="293"/>
      <c r="E661" s="128"/>
      <c r="F661" s="185"/>
      <c r="G661" s="185"/>
      <c r="H661" s="178"/>
      <c r="I661" s="178"/>
      <c r="J661" s="293"/>
    </row>
    <row r="662" spans="1:11" ht="42.75" customHeight="1" x14ac:dyDescent="0.2">
      <c r="A662" s="298" t="str">
        <f t="shared" si="10"/>
        <v xml:space="preserve">- </v>
      </c>
      <c r="B662" s="91" t="s">
        <v>95</v>
      </c>
      <c r="C662" s="293" t="s">
        <v>472</v>
      </c>
      <c r="D662" s="293"/>
      <c r="E662" s="128"/>
      <c r="F662" s="185"/>
      <c r="G662" s="185"/>
      <c r="H662" s="178"/>
      <c r="I662" s="178"/>
      <c r="J662" s="293"/>
    </row>
    <row r="663" spans="1:11" ht="28.5" x14ac:dyDescent="0.2">
      <c r="A663" s="152" t="str">
        <f t="shared" si="10"/>
        <v xml:space="preserve">15.3.2. </v>
      </c>
      <c r="B663" s="129" t="s">
        <v>1589</v>
      </c>
      <c r="C663" s="129"/>
      <c r="D663" s="293"/>
      <c r="E663" s="128"/>
      <c r="F663" s="185"/>
      <c r="G663" s="185"/>
      <c r="H663" s="178"/>
      <c r="I663" s="178"/>
      <c r="J663" s="293"/>
    </row>
    <row r="664" spans="1:11" ht="148.5" customHeight="1" x14ac:dyDescent="0.2">
      <c r="A664" s="298" t="str">
        <f t="shared" si="10"/>
        <v xml:space="preserve">- </v>
      </c>
      <c r="B664" s="91" t="s">
        <v>136</v>
      </c>
      <c r="C664" s="296" t="s">
        <v>638</v>
      </c>
      <c r="D664" s="293"/>
      <c r="E664" s="128"/>
      <c r="F664" s="185"/>
      <c r="G664" s="185"/>
      <c r="H664" s="178"/>
      <c r="I664" s="178"/>
      <c r="J664" s="293"/>
    </row>
    <row r="665" spans="1:11" ht="173.25" customHeight="1" x14ac:dyDescent="0.2">
      <c r="A665" s="293" t="str">
        <f t="shared" si="10"/>
        <v xml:space="preserve"> </v>
      </c>
      <c r="B665" s="101" t="s">
        <v>373</v>
      </c>
      <c r="C665" s="293" t="s">
        <v>835</v>
      </c>
      <c r="D665" s="293"/>
      <c r="E665" s="128"/>
      <c r="F665" s="185"/>
      <c r="G665" s="185"/>
      <c r="H665" s="178"/>
      <c r="I665" s="178"/>
      <c r="J665" s="293"/>
    </row>
    <row r="666" spans="1:11" ht="42.75" customHeight="1" x14ac:dyDescent="0.2">
      <c r="A666" s="298" t="str">
        <f t="shared" si="10"/>
        <v xml:space="preserve">- </v>
      </c>
      <c r="B666" s="91" t="s">
        <v>95</v>
      </c>
      <c r="C666" s="293" t="s">
        <v>473</v>
      </c>
      <c r="D666" s="293"/>
      <c r="E666" s="128"/>
      <c r="F666" s="185"/>
      <c r="G666" s="185"/>
      <c r="H666" s="178"/>
      <c r="I666" s="178"/>
      <c r="J666" s="293"/>
    </row>
    <row r="667" spans="1:11" ht="47.25" customHeight="1" x14ac:dyDescent="0.2">
      <c r="A667" s="172" t="str">
        <f t="shared" si="10"/>
        <v xml:space="preserve">15.3.3. </v>
      </c>
      <c r="B667" s="148" t="s">
        <v>1590</v>
      </c>
      <c r="C667" s="293" t="s">
        <v>25</v>
      </c>
      <c r="D667" s="293"/>
      <c r="E667" s="128"/>
      <c r="F667" s="185"/>
      <c r="G667" s="185"/>
      <c r="H667" s="178"/>
      <c r="I667" s="178"/>
      <c r="J667" s="293"/>
    </row>
    <row r="668" spans="1:11" ht="36" customHeight="1" x14ac:dyDescent="0.2">
      <c r="A668" s="152" t="str">
        <f t="shared" si="10"/>
        <v xml:space="preserve">15.3.4. </v>
      </c>
      <c r="B668" s="129" t="s">
        <v>1591</v>
      </c>
      <c r="C668" s="129"/>
      <c r="D668" s="293"/>
      <c r="E668" s="128"/>
      <c r="F668" s="185"/>
      <c r="G668" s="185"/>
      <c r="H668" s="178"/>
      <c r="I668" s="178"/>
      <c r="J668" s="293"/>
    </row>
    <row r="669" spans="1:11" ht="19.5" customHeight="1" x14ac:dyDescent="0.2">
      <c r="A669" s="298" t="str">
        <f t="shared" si="10"/>
        <v xml:space="preserve">- </v>
      </c>
      <c r="B669" s="91" t="s">
        <v>133</v>
      </c>
      <c r="C669" s="296" t="s">
        <v>59</v>
      </c>
      <c r="D669" s="293"/>
      <c r="E669" s="128"/>
      <c r="F669" s="185"/>
      <c r="G669" s="185"/>
      <c r="H669" s="178"/>
      <c r="I669" s="178"/>
      <c r="J669" s="293"/>
    </row>
    <row r="670" spans="1:11" ht="20.25" customHeight="1" x14ac:dyDescent="0.2">
      <c r="A670" s="298" t="str">
        <f t="shared" si="10"/>
        <v xml:space="preserve">- </v>
      </c>
      <c r="B670" s="91" t="s">
        <v>95</v>
      </c>
      <c r="C670" s="296" t="s">
        <v>59</v>
      </c>
      <c r="D670" s="293"/>
      <c r="E670" s="128"/>
      <c r="F670" s="185"/>
      <c r="G670" s="185"/>
      <c r="H670" s="178"/>
      <c r="I670" s="178"/>
      <c r="J670" s="293"/>
    </row>
    <row r="671" spans="1:11" ht="39" customHeight="1" x14ac:dyDescent="0.2">
      <c r="A671" s="172" t="str">
        <f t="shared" si="10"/>
        <v xml:space="preserve">15.3.5. </v>
      </c>
      <c r="B671" s="148" t="s">
        <v>1592</v>
      </c>
      <c r="C671" s="293" t="s">
        <v>852</v>
      </c>
      <c r="D671" s="293"/>
      <c r="E671" s="128"/>
      <c r="F671" s="185"/>
      <c r="G671" s="185"/>
      <c r="H671" s="178"/>
      <c r="I671" s="178"/>
      <c r="J671" s="293"/>
    </row>
    <row r="672" spans="1:11" ht="39.75" customHeight="1" x14ac:dyDescent="0.2">
      <c r="A672" s="172" t="str">
        <f t="shared" si="10"/>
        <v xml:space="preserve">15.3.6. </v>
      </c>
      <c r="B672" s="148" t="s">
        <v>1593</v>
      </c>
      <c r="C672" s="293" t="s">
        <v>25</v>
      </c>
      <c r="D672" s="293"/>
      <c r="E672" s="128"/>
      <c r="F672" s="185"/>
      <c r="G672" s="185"/>
      <c r="H672" s="178"/>
      <c r="I672" s="178"/>
      <c r="J672" s="293"/>
    </row>
    <row r="673" spans="1:11" s="127" customFormat="1" ht="24.75" customHeight="1" x14ac:dyDescent="0.2">
      <c r="A673" s="125" t="str">
        <f t="shared" si="10"/>
        <v xml:space="preserve">15.4. </v>
      </c>
      <c r="B673" s="124" t="s">
        <v>1594</v>
      </c>
      <c r="C673" s="125"/>
      <c r="D673" s="125"/>
      <c r="E673" s="125"/>
      <c r="F673" s="125"/>
      <c r="G673" s="125"/>
      <c r="H673" s="125"/>
      <c r="I673" s="125"/>
      <c r="J673" s="125"/>
      <c r="K673" s="126"/>
    </row>
    <row r="674" spans="1:11" ht="28.5" x14ac:dyDescent="0.2">
      <c r="A674" s="152" t="str">
        <f t="shared" si="10"/>
        <v xml:space="preserve">15.4.1. </v>
      </c>
      <c r="B674" s="129" t="s">
        <v>1595</v>
      </c>
      <c r="C674" s="129"/>
      <c r="D674" s="293"/>
      <c r="E674" s="128"/>
      <c r="F674" s="185"/>
      <c r="G674" s="185"/>
      <c r="H674" s="178"/>
      <c r="I674" s="178"/>
      <c r="J674" s="293"/>
    </row>
    <row r="675" spans="1:11" ht="18" customHeight="1" x14ac:dyDescent="0.2">
      <c r="A675" s="293" t="str">
        <f t="shared" si="10"/>
        <v xml:space="preserve"> </v>
      </c>
      <c r="B675" s="101" t="s">
        <v>112</v>
      </c>
      <c r="C675" s="293" t="s">
        <v>7</v>
      </c>
      <c r="D675" s="293"/>
      <c r="E675" s="128"/>
      <c r="F675" s="185"/>
      <c r="G675" s="185"/>
      <c r="H675" s="178"/>
      <c r="I675" s="178"/>
      <c r="J675" s="293"/>
    </row>
    <row r="676" spans="1:11" ht="18" customHeight="1" x14ac:dyDescent="0.2">
      <c r="A676" s="293" t="str">
        <f t="shared" si="10"/>
        <v xml:space="preserve"> </v>
      </c>
      <c r="B676" s="101" t="s">
        <v>96</v>
      </c>
      <c r="C676" s="293" t="s">
        <v>7</v>
      </c>
      <c r="D676" s="293"/>
      <c r="E676" s="128"/>
      <c r="F676" s="185"/>
      <c r="G676" s="185"/>
      <c r="H676" s="178"/>
      <c r="I676" s="178"/>
      <c r="J676" s="293"/>
    </row>
    <row r="677" spans="1:11" ht="18" customHeight="1" x14ac:dyDescent="0.2">
      <c r="A677" s="172" t="str">
        <f t="shared" si="10"/>
        <v xml:space="preserve">15.4.2. </v>
      </c>
      <c r="B677" s="148" t="s">
        <v>1596</v>
      </c>
      <c r="C677" s="293" t="s">
        <v>42</v>
      </c>
      <c r="D677" s="293"/>
      <c r="E677" s="128"/>
      <c r="F677" s="185"/>
      <c r="G677" s="185"/>
      <c r="H677" s="178"/>
      <c r="I677" s="178"/>
      <c r="J677" s="293"/>
    </row>
    <row r="678" spans="1:11" ht="18" customHeight="1" x14ac:dyDescent="0.2">
      <c r="A678" s="152" t="str">
        <f t="shared" si="10"/>
        <v xml:space="preserve">15.4.3. </v>
      </c>
      <c r="B678" s="129" t="s">
        <v>1597</v>
      </c>
      <c r="C678" s="129"/>
      <c r="D678" s="293"/>
      <c r="E678" s="128"/>
      <c r="F678" s="185"/>
      <c r="G678" s="185"/>
      <c r="H678" s="178"/>
      <c r="I678" s="178"/>
      <c r="J678" s="293"/>
    </row>
    <row r="679" spans="1:11" ht="18" customHeight="1" x14ac:dyDescent="0.2">
      <c r="A679" s="298" t="str">
        <f t="shared" si="10"/>
        <v xml:space="preserve">- </v>
      </c>
      <c r="B679" s="91" t="s">
        <v>50</v>
      </c>
      <c r="C679" s="296" t="s">
        <v>2</v>
      </c>
      <c r="D679" s="293"/>
      <c r="E679" s="128"/>
      <c r="F679" s="185"/>
      <c r="G679" s="185"/>
      <c r="H679" s="178"/>
      <c r="I679" s="178"/>
      <c r="J679" s="293"/>
    </row>
    <row r="680" spans="1:11" ht="18" customHeight="1" x14ac:dyDescent="0.2">
      <c r="A680" s="298" t="str">
        <f t="shared" si="10"/>
        <v xml:space="preserve">- </v>
      </c>
      <c r="B680" s="91" t="s">
        <v>28</v>
      </c>
      <c r="C680" s="293" t="s">
        <v>36</v>
      </c>
      <c r="D680" s="293"/>
      <c r="E680" s="128"/>
      <c r="F680" s="185"/>
      <c r="G680" s="185"/>
      <c r="H680" s="178"/>
      <c r="I680" s="178"/>
      <c r="J680" s="293"/>
    </row>
    <row r="681" spans="1:11" ht="37.5" customHeight="1" x14ac:dyDescent="0.2">
      <c r="A681" s="298" t="str">
        <f t="shared" si="10"/>
        <v xml:space="preserve">- </v>
      </c>
      <c r="B681" s="91" t="s">
        <v>29</v>
      </c>
      <c r="C681" s="293" t="s">
        <v>1</v>
      </c>
      <c r="D681" s="293"/>
      <c r="E681" s="128"/>
      <c r="F681" s="185"/>
      <c r="G681" s="185"/>
      <c r="H681" s="178"/>
      <c r="I681" s="178"/>
      <c r="J681" s="293"/>
    </row>
    <row r="682" spans="1:11" ht="42" customHeight="1" x14ac:dyDescent="0.2">
      <c r="A682" s="298" t="str">
        <f t="shared" si="10"/>
        <v xml:space="preserve">- </v>
      </c>
      <c r="B682" s="91" t="s">
        <v>110</v>
      </c>
      <c r="C682" s="298" t="s">
        <v>520</v>
      </c>
      <c r="D682" s="293"/>
      <c r="E682" s="128"/>
      <c r="F682" s="185"/>
      <c r="G682" s="185"/>
      <c r="H682" s="178"/>
      <c r="I682" s="178"/>
      <c r="J682" s="293"/>
    </row>
    <row r="683" spans="1:11" s="127" customFormat="1" ht="35.25" customHeight="1" x14ac:dyDescent="0.2">
      <c r="A683" s="125" t="str">
        <f t="shared" si="10"/>
        <v xml:space="preserve">15.5. </v>
      </c>
      <c r="B683" s="124" t="s">
        <v>1598</v>
      </c>
      <c r="C683" s="125"/>
      <c r="D683" s="125"/>
      <c r="E683" s="125"/>
      <c r="F683" s="125"/>
      <c r="G683" s="125"/>
      <c r="H683" s="125"/>
      <c r="I683" s="125"/>
      <c r="J683" s="125"/>
      <c r="K683" s="126"/>
    </row>
    <row r="684" spans="1:11" s="145" customFormat="1" ht="23.25" customHeight="1" x14ac:dyDescent="0.2">
      <c r="A684" s="143" t="str">
        <f t="shared" si="10"/>
        <v xml:space="preserve">Блокирование </v>
      </c>
      <c r="B684" s="142" t="s">
        <v>815</v>
      </c>
      <c r="C684" s="143"/>
      <c r="D684" s="143"/>
      <c r="E684" s="143"/>
      <c r="F684" s="143"/>
      <c r="G684" s="143"/>
      <c r="H684" s="143"/>
      <c r="I684" s="143"/>
      <c r="J684" s="143"/>
      <c r="K684" s="144"/>
    </row>
    <row r="685" spans="1:11" ht="27" customHeight="1" x14ac:dyDescent="0.2">
      <c r="A685" s="298" t="str">
        <f t="shared" si="10"/>
        <v xml:space="preserve">- </v>
      </c>
      <c r="B685" s="91" t="s">
        <v>30</v>
      </c>
      <c r="C685" s="298" t="s">
        <v>41</v>
      </c>
      <c r="D685" s="293"/>
      <c r="E685" s="128"/>
      <c r="F685" s="185"/>
      <c r="G685" s="185"/>
      <c r="H685" s="178"/>
      <c r="I685" s="178"/>
      <c r="J685" s="293"/>
    </row>
    <row r="686" spans="1:11" ht="21.75" customHeight="1" x14ac:dyDescent="0.2">
      <c r="A686" s="298" t="str">
        <f t="shared" si="10"/>
        <v xml:space="preserve">- </v>
      </c>
      <c r="B686" s="91" t="s">
        <v>31</v>
      </c>
      <c r="C686" s="298" t="s">
        <v>6</v>
      </c>
      <c r="D686" s="293"/>
      <c r="E686" s="128"/>
      <c r="F686" s="185"/>
      <c r="G686" s="185"/>
      <c r="H686" s="178"/>
      <c r="I686" s="178"/>
      <c r="J686" s="293"/>
    </row>
    <row r="687" spans="1:11" ht="27" customHeight="1" x14ac:dyDescent="0.2">
      <c r="A687" s="299" t="str">
        <f t="shared" si="10"/>
        <v xml:space="preserve">Сброс </v>
      </c>
      <c r="B687" s="100" t="s">
        <v>813</v>
      </c>
      <c r="C687" s="293" t="s">
        <v>2</v>
      </c>
      <c r="D687" s="293"/>
      <c r="E687" s="128"/>
      <c r="F687" s="185"/>
      <c r="G687" s="185"/>
      <c r="H687" s="178"/>
      <c r="I687" s="178"/>
      <c r="J687" s="293"/>
    </row>
    <row r="688" spans="1:11" ht="21" customHeight="1" x14ac:dyDescent="0.2">
      <c r="A688" s="299" t="str">
        <f t="shared" si="10"/>
        <v xml:space="preserve">Смена </v>
      </c>
      <c r="B688" s="100" t="s">
        <v>828</v>
      </c>
      <c r="C688" s="293" t="s">
        <v>41</v>
      </c>
      <c r="D688" s="293"/>
      <c r="E688" s="128"/>
      <c r="F688" s="185"/>
      <c r="G688" s="185"/>
      <c r="H688" s="178"/>
      <c r="I688" s="178"/>
      <c r="J688" s="293"/>
    </row>
    <row r="689" spans="1:11" s="127" customFormat="1" ht="33.75" customHeight="1" x14ac:dyDescent="0.2">
      <c r="A689" s="125" t="str">
        <f t="shared" si="10"/>
        <v xml:space="preserve">15.6. </v>
      </c>
      <c r="B689" s="124" t="s">
        <v>1599</v>
      </c>
      <c r="C689" s="125"/>
      <c r="D689" s="125"/>
      <c r="E689" s="125"/>
      <c r="F689" s="125"/>
      <c r="G689" s="125"/>
      <c r="H689" s="125"/>
      <c r="I689" s="125"/>
      <c r="J689" s="125"/>
      <c r="K689" s="126"/>
    </row>
    <row r="690" spans="1:11" ht="24" customHeight="1" x14ac:dyDescent="0.2">
      <c r="A690" s="152" t="str">
        <f t="shared" si="10"/>
        <v xml:space="preserve">15.6.1. </v>
      </c>
      <c r="B690" s="129" t="s">
        <v>1600</v>
      </c>
      <c r="C690" s="129"/>
      <c r="D690" s="293"/>
      <c r="E690" s="128"/>
      <c r="F690" s="185"/>
      <c r="G690" s="185"/>
      <c r="H690" s="178"/>
      <c r="I690" s="178"/>
      <c r="J690" s="293"/>
    </row>
    <row r="691" spans="1:11" ht="24.75" customHeight="1" x14ac:dyDescent="0.2">
      <c r="A691" s="298" t="str">
        <f t="shared" si="10"/>
        <v xml:space="preserve">- </v>
      </c>
      <c r="B691" s="91" t="s">
        <v>17</v>
      </c>
      <c r="C691" s="293" t="s">
        <v>18</v>
      </c>
      <c r="D691" s="293"/>
      <c r="E691" s="128"/>
      <c r="F691" s="185"/>
      <c r="G691" s="185"/>
      <c r="H691" s="178"/>
      <c r="I691" s="178"/>
      <c r="J691" s="293"/>
    </row>
    <row r="692" spans="1:11" ht="23.25" customHeight="1" x14ac:dyDescent="0.2">
      <c r="A692" s="298" t="str">
        <f t="shared" si="10"/>
        <v xml:space="preserve">- </v>
      </c>
      <c r="B692" s="91" t="s">
        <v>19</v>
      </c>
      <c r="C692" s="293" t="s">
        <v>25</v>
      </c>
      <c r="D692" s="293"/>
      <c r="E692" s="128"/>
      <c r="F692" s="185"/>
      <c r="G692" s="185"/>
      <c r="H692" s="178"/>
      <c r="I692" s="178"/>
      <c r="J692" s="293"/>
    </row>
    <row r="693" spans="1:11" ht="24.75" customHeight="1" x14ac:dyDescent="0.2">
      <c r="A693" s="172" t="str">
        <f t="shared" si="10"/>
        <v xml:space="preserve">Комиссия </v>
      </c>
      <c r="B693" s="148" t="s">
        <v>38</v>
      </c>
      <c r="C693" s="293" t="s">
        <v>18</v>
      </c>
      <c r="D693" s="293"/>
      <c r="E693" s="128"/>
      <c r="F693" s="185"/>
      <c r="G693" s="185"/>
      <c r="H693" s="178"/>
      <c r="I693" s="178"/>
      <c r="J693" s="293"/>
    </row>
    <row r="694" spans="1:11" ht="35.25" customHeight="1" x14ac:dyDescent="0.2">
      <c r="A694" s="152" t="str">
        <f t="shared" si="10"/>
        <v xml:space="preserve">15.6.2. </v>
      </c>
      <c r="B694" s="129" t="s">
        <v>1601</v>
      </c>
      <c r="C694" s="129"/>
      <c r="D694" s="293"/>
      <c r="E694" s="128"/>
      <c r="F694" s="185"/>
      <c r="G694" s="185"/>
      <c r="H694" s="178"/>
      <c r="I694" s="178"/>
      <c r="J694" s="293"/>
    </row>
    <row r="695" spans="1:11" ht="21.75" customHeight="1" x14ac:dyDescent="0.2">
      <c r="A695" s="298" t="str">
        <f t="shared" si="10"/>
        <v xml:space="preserve">- </v>
      </c>
      <c r="B695" s="91" t="s">
        <v>17</v>
      </c>
      <c r="C695" s="293" t="s">
        <v>18</v>
      </c>
      <c r="D695" s="293"/>
      <c r="E695" s="128"/>
      <c r="F695" s="185"/>
      <c r="G695" s="185"/>
      <c r="H695" s="178"/>
      <c r="I695" s="178"/>
      <c r="J695" s="293"/>
    </row>
    <row r="696" spans="1:11" ht="21.75" customHeight="1" x14ac:dyDescent="0.2">
      <c r="A696" s="298" t="str">
        <f t="shared" si="10"/>
        <v xml:space="preserve">- </v>
      </c>
      <c r="B696" s="91" t="s">
        <v>134</v>
      </c>
      <c r="C696" s="293" t="s">
        <v>25</v>
      </c>
      <c r="D696" s="293"/>
      <c r="E696" s="128"/>
      <c r="F696" s="185"/>
      <c r="G696" s="185"/>
      <c r="H696" s="178"/>
      <c r="I696" s="178"/>
      <c r="J696" s="293"/>
    </row>
    <row r="697" spans="1:11" ht="37.5" customHeight="1" x14ac:dyDescent="0.2">
      <c r="A697" s="152" t="str">
        <f t="shared" si="10"/>
        <v xml:space="preserve">15.6.3. </v>
      </c>
      <c r="B697" s="129" t="s">
        <v>1602</v>
      </c>
      <c r="C697" s="105"/>
      <c r="D697" s="293"/>
      <c r="E697" s="128"/>
      <c r="F697" s="185"/>
      <c r="G697" s="185"/>
      <c r="H697" s="178"/>
      <c r="I697" s="178"/>
      <c r="J697" s="293"/>
    </row>
    <row r="698" spans="1:11" ht="70.5" customHeight="1" x14ac:dyDescent="0.2">
      <c r="A698" s="298" t="str">
        <f t="shared" si="10"/>
        <v xml:space="preserve">- </v>
      </c>
      <c r="B698" s="91" t="s">
        <v>180</v>
      </c>
      <c r="C698" s="293" t="s">
        <v>181</v>
      </c>
      <c r="D698" s="293"/>
      <c r="E698" s="128"/>
      <c r="F698" s="185"/>
      <c r="G698" s="185"/>
      <c r="H698" s="178"/>
      <c r="I698" s="178"/>
      <c r="J698" s="293"/>
    </row>
    <row r="699" spans="1:11" ht="105" x14ac:dyDescent="0.2">
      <c r="A699" s="298" t="str">
        <f t="shared" si="10"/>
        <v xml:space="preserve">- </v>
      </c>
      <c r="B699" s="91" t="s">
        <v>182</v>
      </c>
      <c r="C699" s="293" t="s">
        <v>183</v>
      </c>
      <c r="D699" s="293"/>
      <c r="E699" s="128"/>
      <c r="F699" s="185"/>
      <c r="G699" s="185"/>
      <c r="H699" s="178"/>
      <c r="I699" s="178"/>
      <c r="J699" s="293"/>
    </row>
    <row r="700" spans="1:11" s="145" customFormat="1" ht="24.75" customHeight="1" x14ac:dyDescent="0.2">
      <c r="A700" s="158" t="str">
        <f t="shared" si="10"/>
        <v xml:space="preserve">15.6.4. </v>
      </c>
      <c r="B700" s="157" t="s">
        <v>1603</v>
      </c>
      <c r="C700" s="177" t="s">
        <v>58</v>
      </c>
      <c r="D700" s="158"/>
      <c r="E700" s="158"/>
      <c r="F700" s="158"/>
      <c r="G700" s="158"/>
      <c r="H700" s="158"/>
      <c r="I700" s="158"/>
      <c r="J700" s="158"/>
    </row>
    <row r="701" spans="1:11" ht="67.5" customHeight="1" x14ac:dyDescent="0.2">
      <c r="A701" s="90" t="str">
        <f t="shared" si="10"/>
        <v xml:space="preserve">15.7. </v>
      </c>
      <c r="B701" s="98" t="s">
        <v>1604</v>
      </c>
      <c r="C701" s="295" t="s">
        <v>941</v>
      </c>
      <c r="D701" s="295"/>
      <c r="E701" s="154"/>
      <c r="F701" s="179"/>
      <c r="G701" s="179"/>
      <c r="H701" s="180"/>
      <c r="I701" s="180"/>
      <c r="J701" s="295"/>
    </row>
    <row r="702" spans="1:11" s="127" customFormat="1" ht="36.75" customHeight="1" x14ac:dyDescent="0.2">
      <c r="A702" s="125" t="str">
        <f t="shared" si="10"/>
        <v xml:space="preserve">15.8. </v>
      </c>
      <c r="B702" s="124" t="s">
        <v>1605</v>
      </c>
      <c r="C702" s="125"/>
      <c r="D702" s="125"/>
      <c r="E702" s="125"/>
      <c r="F702" s="125"/>
      <c r="G702" s="125"/>
      <c r="H702" s="125"/>
      <c r="I702" s="125"/>
      <c r="J702" s="125"/>
      <c r="K702" s="126"/>
    </row>
    <row r="703" spans="1:11" ht="38.25" customHeight="1" x14ac:dyDescent="0.2">
      <c r="A703" s="293"/>
      <c r="B703" s="101" t="s">
        <v>521</v>
      </c>
      <c r="C703" s="293" t="s">
        <v>275</v>
      </c>
      <c r="D703" s="293"/>
      <c r="E703" s="128"/>
      <c r="F703" s="185"/>
      <c r="G703" s="185"/>
      <c r="H703" s="178"/>
      <c r="I703" s="178"/>
      <c r="J703" s="293"/>
    </row>
    <row r="704" spans="1:11" ht="21.75" customHeight="1" x14ac:dyDescent="0.2">
      <c r="A704" s="125"/>
      <c r="B704" s="124" t="s">
        <v>1606</v>
      </c>
      <c r="C704" s="125"/>
      <c r="D704" s="125"/>
      <c r="E704" s="125"/>
      <c r="F704" s="125"/>
      <c r="G704" s="125"/>
      <c r="H704" s="125"/>
      <c r="I704" s="125"/>
      <c r="J704" s="125"/>
    </row>
    <row r="705" spans="1:10" s="127" customFormat="1" ht="33.75" customHeight="1" x14ac:dyDescent="0.2">
      <c r="A705" s="359"/>
      <c r="B705" s="267" t="s">
        <v>477</v>
      </c>
      <c r="C705" s="267"/>
      <c r="D705" s="268"/>
      <c r="E705" s="269"/>
      <c r="F705" s="270"/>
      <c r="G705" s="270"/>
      <c r="H705" s="271"/>
      <c r="I705" s="271"/>
      <c r="J705" s="268"/>
    </row>
  </sheetData>
  <autoFilter ref="A3:K705" xr:uid="{00000000-0009-0000-0000-00000F000000}">
    <filterColumn colId="2" showButton="0"/>
    <filterColumn colId="3" showButton="0"/>
    <filterColumn colId="4" showButton="0"/>
    <filterColumn colId="5" showButton="0"/>
    <filterColumn colId="6" showButton="0"/>
    <filterColumn colId="7" showButton="0"/>
    <filterColumn colId="8" showButton="0"/>
  </autoFilter>
  <mergeCells count="101">
    <mergeCell ref="B1:J1"/>
    <mergeCell ref="C3:J3"/>
    <mergeCell ref="D4:E4"/>
    <mergeCell ref="C5:F5"/>
    <mergeCell ref="G5:H5"/>
    <mergeCell ref="I5:J5"/>
    <mergeCell ref="C48:J48"/>
    <mergeCell ref="C75:J75"/>
    <mergeCell ref="C76:J76"/>
    <mergeCell ref="B85:J85"/>
    <mergeCell ref="B86:J86"/>
    <mergeCell ref="B87:J87"/>
    <mergeCell ref="D7:E7"/>
    <mergeCell ref="C20:J20"/>
    <mergeCell ref="C21:J21"/>
    <mergeCell ref="D25:E25"/>
    <mergeCell ref="D34:E34"/>
    <mergeCell ref="C47:J47"/>
    <mergeCell ref="B88:J88"/>
    <mergeCell ref="A93:A94"/>
    <mergeCell ref="B93:B94"/>
    <mergeCell ref="D93:D94"/>
    <mergeCell ref="E93:E94"/>
    <mergeCell ref="F93:F94"/>
    <mergeCell ref="G93:G94"/>
    <mergeCell ref="H93:H94"/>
    <mergeCell ref="I93:I94"/>
    <mergeCell ref="J93:J94"/>
    <mergeCell ref="C267:F267"/>
    <mergeCell ref="C268:F268"/>
    <mergeCell ref="C269:F269"/>
    <mergeCell ref="C270:F270"/>
    <mergeCell ref="C271:D271"/>
    <mergeCell ref="E271:F271"/>
    <mergeCell ref="C154:C155"/>
    <mergeCell ref="C259:E259"/>
    <mergeCell ref="C262:F262"/>
    <mergeCell ref="C263:F263"/>
    <mergeCell ref="C265:F265"/>
    <mergeCell ref="C266:F266"/>
    <mergeCell ref="C278:F278"/>
    <mergeCell ref="C279:F279"/>
    <mergeCell ref="C280:F280"/>
    <mergeCell ref="C281:F281"/>
    <mergeCell ref="C283:F283"/>
    <mergeCell ref="C285:F285"/>
    <mergeCell ref="C272:F272"/>
    <mergeCell ref="C273:F273"/>
    <mergeCell ref="C274:F274"/>
    <mergeCell ref="C275:F275"/>
    <mergeCell ref="C276:F276"/>
    <mergeCell ref="C277:F277"/>
    <mergeCell ref="C292:D292"/>
    <mergeCell ref="E292:F292"/>
    <mergeCell ref="C294:F294"/>
    <mergeCell ref="C295:F295"/>
    <mergeCell ref="C305:F305"/>
    <mergeCell ref="C306:F306"/>
    <mergeCell ref="C286:D286"/>
    <mergeCell ref="E286:F286"/>
    <mergeCell ref="C287:F287"/>
    <mergeCell ref="C288:F288"/>
    <mergeCell ref="C291:D291"/>
    <mergeCell ref="E291:F291"/>
    <mergeCell ref="C313:F313"/>
    <mergeCell ref="C314:F314"/>
    <mergeCell ref="C315:F315"/>
    <mergeCell ref="C316:F316"/>
    <mergeCell ref="C319:F319"/>
    <mergeCell ref="C320:F320"/>
    <mergeCell ref="C307:F307"/>
    <mergeCell ref="C308:F308"/>
    <mergeCell ref="C309:F309"/>
    <mergeCell ref="C310:F310"/>
    <mergeCell ref="C311:F311"/>
    <mergeCell ref="C312:F312"/>
    <mergeCell ref="C348:F348"/>
    <mergeCell ref="C356:D356"/>
    <mergeCell ref="C359:D359"/>
    <mergeCell ref="C360:D360"/>
    <mergeCell ref="C399:E399"/>
    <mergeCell ref="C400:E400"/>
    <mergeCell ref="C321:F321"/>
    <mergeCell ref="C322:F322"/>
    <mergeCell ref="C324:E324"/>
    <mergeCell ref="C326:F326"/>
    <mergeCell ref="C339:E339"/>
    <mergeCell ref="C347:F347"/>
    <mergeCell ref="C574:F574"/>
    <mergeCell ref="C579:F579"/>
    <mergeCell ref="C600:F600"/>
    <mergeCell ref="C401:E401"/>
    <mergeCell ref="B504:C504"/>
    <mergeCell ref="G548:H548"/>
    <mergeCell ref="I548:J548"/>
    <mergeCell ref="C551:C552"/>
    <mergeCell ref="D551:D552"/>
    <mergeCell ref="E551:E552"/>
    <mergeCell ref="F551:F552"/>
    <mergeCell ref="I551:I552"/>
    <mergeCell ref="J551:J552"/>
  </mergeCells>
  <printOptions horizontalCentered="1"/>
  <pageMargins left="0.19685039370078741" right="0.19685039370078741" top="0.19685039370078741" bottom="0.19685039370078741" header="0" footer="0"/>
  <pageSetup paperSize="9" scale="60" fitToHeight="54" orientation="landscape" r:id="rId1"/>
  <headerFooter>
    <oddHeader>&amp;L&amp;"Calibri"&amp;10&amp;K000000ВНУТРЕННЯЯ ИНФОРМАЦИЯ&amp;1#_x000D_&amp;"Calibri"&amp;11&amp;K000000&amp;"times new roman"&amp;10&amp;KB3B3B3&amp;BВНУТРЕННЯЯ ИНФОРМАЦИЯ</oddHeader>
    <oddFooter>&amp;L&amp;"times new roman"&amp;10&amp;KB3B3B3&amp;BВНУТРЕННЯЯ ИНФОРМАЦИЯ</oddFooter>
    <evenHeader>&amp;L&amp;"times new roman"&amp;10&amp;KB3B3B3&amp;BВНУТРЕННЯЯ ИНФОРМАЦИЯ</evenHeader>
    <evenFooter>&amp;L&amp;"times new roman"&amp;10&amp;KB3B3B3&amp;BВНУТРЕННЯЯ ИНФОРМАЦИЯ</evenFooter>
    <firstHeader>&amp;L&amp;"times new roman"&amp;10&amp;KB3B3B3&amp;BВНУТРЕННЯЯ ИНФОРМАЦИЯ</firstHeader>
    <firstFooter>&amp;L&amp;"times new roman"&amp;10&amp;KB3B3B3&amp;BВНУТРЕННЯЯ ИНФОРМАЦИЯ</firstFooter>
  </headerFooter>
  <rowBreaks count="2" manualBreakCount="2">
    <brk id="336" max="9" man="1"/>
    <brk id="35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G262"/>
  <sheetViews>
    <sheetView tabSelected="1" view="pageBreakPreview" zoomScale="90" zoomScaleNormal="90" zoomScaleSheetLayoutView="90" zoomScalePageLayoutView="60" workbookViewId="0">
      <selection activeCell="C21" sqref="C21"/>
    </sheetView>
  </sheetViews>
  <sheetFormatPr defaultColWidth="8.88671875" defaultRowHeight="15.75" x14ac:dyDescent="0.2"/>
  <cols>
    <col min="1" max="1" width="8.33203125" style="55" customWidth="1"/>
    <col min="2" max="2" width="62.33203125" style="41" customWidth="1"/>
    <col min="3" max="3" width="33.88671875" style="26" customWidth="1"/>
    <col min="4" max="4" width="8.88671875" style="39"/>
    <col min="5" max="16384" width="8.88671875" style="41"/>
  </cols>
  <sheetData>
    <row r="1" spans="1:4" ht="24.75" customHeight="1" x14ac:dyDescent="0.2">
      <c r="A1" s="811" t="s">
        <v>1740</v>
      </c>
      <c r="B1" s="811"/>
      <c r="C1" s="811"/>
    </row>
    <row r="2" spans="1:4" x14ac:dyDescent="0.2">
      <c r="A2" s="56"/>
      <c r="B2" s="42"/>
      <c r="C2" s="22"/>
    </row>
    <row r="3" spans="1:4" s="54" customFormat="1" ht="27" customHeight="1" x14ac:dyDescent="0.2">
      <c r="A3" s="183" t="s">
        <v>270</v>
      </c>
      <c r="B3" s="236" t="s">
        <v>706</v>
      </c>
      <c r="C3" s="236" t="s">
        <v>707</v>
      </c>
      <c r="D3" s="220" t="s">
        <v>955</v>
      </c>
    </row>
    <row r="4" spans="1:4" s="43" customFormat="1" ht="39" customHeight="1" x14ac:dyDescent="0.2">
      <c r="A4" s="31"/>
      <c r="B4" s="383" t="s">
        <v>1090</v>
      </c>
      <c r="C4" s="31"/>
      <c r="D4" s="220"/>
    </row>
    <row r="5" spans="1:4" s="24" customFormat="1" ht="39.75" customHeight="1" x14ac:dyDescent="0.2">
      <c r="A5" s="369" t="s">
        <v>1091</v>
      </c>
      <c r="B5" s="370" t="s">
        <v>1092</v>
      </c>
      <c r="C5" s="369"/>
      <c r="D5" s="39"/>
    </row>
    <row r="6" spans="1:4" ht="39" customHeight="1" x14ac:dyDescent="0.2">
      <c r="A6" s="57" t="s">
        <v>230</v>
      </c>
      <c r="B6" s="44" t="s">
        <v>375</v>
      </c>
      <c r="C6" s="16" t="s">
        <v>59</v>
      </c>
      <c r="D6" s="39" t="s">
        <v>956</v>
      </c>
    </row>
    <row r="7" spans="1:4" ht="48.75" customHeight="1" x14ac:dyDescent="0.2">
      <c r="A7" s="57" t="s">
        <v>239</v>
      </c>
      <c r="B7" s="44" t="s">
        <v>545</v>
      </c>
      <c r="C7" s="16" t="s">
        <v>1</v>
      </c>
      <c r="D7" s="39" t="s">
        <v>956</v>
      </c>
    </row>
    <row r="8" spans="1:4" ht="99" customHeight="1" x14ac:dyDescent="0.2">
      <c r="A8" s="57" t="s">
        <v>242</v>
      </c>
      <c r="B8" s="44" t="s">
        <v>374</v>
      </c>
      <c r="C8" s="16" t="s">
        <v>901</v>
      </c>
      <c r="D8" s="39" t="s">
        <v>956</v>
      </c>
    </row>
    <row r="9" spans="1:4" ht="69.75" customHeight="1" x14ac:dyDescent="0.2">
      <c r="A9" s="57" t="s">
        <v>246</v>
      </c>
      <c r="B9" s="620" t="s">
        <v>376</v>
      </c>
      <c r="C9" s="30" t="s">
        <v>209</v>
      </c>
      <c r="D9" s="39" t="s">
        <v>956</v>
      </c>
    </row>
    <row r="10" spans="1:4" ht="59.25" customHeight="1" x14ac:dyDescent="0.2">
      <c r="A10" s="57" t="s">
        <v>244</v>
      </c>
      <c r="B10" s="44" t="s">
        <v>480</v>
      </c>
      <c r="C10" s="30" t="s">
        <v>264</v>
      </c>
      <c r="D10" s="39" t="s">
        <v>956</v>
      </c>
    </row>
    <row r="11" spans="1:4" ht="19.5" customHeight="1" x14ac:dyDescent="0.2">
      <c r="A11" s="373"/>
      <c r="B11" s="622" t="s">
        <v>1134</v>
      </c>
      <c r="C11" s="30"/>
    </row>
    <row r="12" spans="1:4" x14ac:dyDescent="0.2">
      <c r="A12" s="373"/>
      <c r="B12" s="617" t="s">
        <v>205</v>
      </c>
      <c r="C12" s="30"/>
    </row>
    <row r="13" spans="1:4" ht="36.75" customHeight="1" x14ac:dyDescent="0.2">
      <c r="A13" s="374"/>
      <c r="B13" s="49" t="s">
        <v>103</v>
      </c>
      <c r="C13" s="30"/>
    </row>
    <row r="14" spans="1:4" s="24" customFormat="1" ht="30.75" customHeight="1" x14ac:dyDescent="0.2">
      <c r="A14" s="369" t="s">
        <v>566</v>
      </c>
      <c r="B14" s="370" t="s">
        <v>377</v>
      </c>
      <c r="C14" s="369"/>
      <c r="D14" s="39"/>
    </row>
    <row r="15" spans="1:4" ht="21.75" customHeight="1" x14ac:dyDescent="0.2">
      <c r="A15" s="303" t="s">
        <v>567</v>
      </c>
      <c r="B15" s="283" t="s">
        <v>753</v>
      </c>
      <c r="C15" s="16"/>
      <c r="D15" s="222" t="s">
        <v>957</v>
      </c>
    </row>
    <row r="16" spans="1:4" ht="21" customHeight="1" x14ac:dyDescent="0.2">
      <c r="A16" s="57" t="s">
        <v>597</v>
      </c>
      <c r="B16" s="44" t="s">
        <v>378</v>
      </c>
      <c r="C16" s="16" t="s">
        <v>59</v>
      </c>
      <c r="D16" s="222" t="s">
        <v>957</v>
      </c>
    </row>
    <row r="17" spans="1:7" ht="21" customHeight="1" x14ac:dyDescent="0.2">
      <c r="A17" s="57" t="s">
        <v>624</v>
      </c>
      <c r="B17" s="44" t="s">
        <v>379</v>
      </c>
      <c r="C17" s="16" t="s">
        <v>37</v>
      </c>
      <c r="D17" s="222" t="s">
        <v>957</v>
      </c>
    </row>
    <row r="18" spans="1:7" ht="21.75" customHeight="1" x14ac:dyDescent="0.2">
      <c r="A18" s="57" t="s">
        <v>1093</v>
      </c>
      <c r="B18" s="44" t="s">
        <v>272</v>
      </c>
      <c r="C18" s="16" t="s">
        <v>1896</v>
      </c>
      <c r="D18" s="222" t="s">
        <v>957</v>
      </c>
    </row>
    <row r="19" spans="1:7" s="43" customFormat="1" ht="37.5" customHeight="1" x14ac:dyDescent="0.2">
      <c r="A19" s="304" t="s">
        <v>570</v>
      </c>
      <c r="B19" s="45" t="s">
        <v>1095</v>
      </c>
      <c r="C19" s="375"/>
      <c r="D19" s="305" t="s">
        <v>957</v>
      </c>
    </row>
    <row r="20" spans="1:7" ht="36.75" customHeight="1" x14ac:dyDescent="0.2">
      <c r="A20" s="57" t="s">
        <v>571</v>
      </c>
      <c r="B20" s="620" t="s">
        <v>1096</v>
      </c>
      <c r="C20" s="16" t="s">
        <v>384</v>
      </c>
      <c r="D20" s="222" t="s">
        <v>957</v>
      </c>
    </row>
    <row r="21" spans="1:7" s="43" customFormat="1" ht="194.25" customHeight="1" x14ac:dyDescent="0.2">
      <c r="A21" s="304" t="s">
        <v>576</v>
      </c>
      <c r="B21" s="45" t="s">
        <v>1094</v>
      </c>
      <c r="C21" s="739" t="s">
        <v>2939</v>
      </c>
      <c r="D21" s="740"/>
      <c r="E21" s="740"/>
      <c r="F21" s="740"/>
      <c r="G21" s="741"/>
    </row>
    <row r="22" spans="1:7" ht="46.5" customHeight="1" x14ac:dyDescent="0.2">
      <c r="A22" s="57" t="s">
        <v>1098</v>
      </c>
      <c r="B22" s="620" t="s">
        <v>390</v>
      </c>
      <c r="C22" s="30" t="s">
        <v>59</v>
      </c>
      <c r="D22" s="39" t="s">
        <v>956</v>
      </c>
    </row>
    <row r="23" spans="1:7" ht="84" customHeight="1" x14ac:dyDescent="0.2">
      <c r="A23" s="57" t="s">
        <v>1111</v>
      </c>
      <c r="B23" s="47" t="s">
        <v>391</v>
      </c>
      <c r="C23" s="30" t="s">
        <v>59</v>
      </c>
      <c r="D23" s="39" t="s">
        <v>956</v>
      </c>
    </row>
    <row r="24" spans="1:7" ht="24.75" customHeight="1" x14ac:dyDescent="0.2">
      <c r="A24" s="304" t="s">
        <v>580</v>
      </c>
      <c r="B24" s="45" t="s">
        <v>1099</v>
      </c>
      <c r="C24" s="30"/>
      <c r="D24" s="222"/>
    </row>
    <row r="25" spans="1:7" ht="42.75" customHeight="1" x14ac:dyDescent="0.2">
      <c r="A25" s="57" t="s">
        <v>582</v>
      </c>
      <c r="B25" s="620" t="s">
        <v>1894</v>
      </c>
      <c r="C25" s="16" t="s">
        <v>59</v>
      </c>
      <c r="D25" s="39" t="s">
        <v>956</v>
      </c>
    </row>
    <row r="26" spans="1:7" ht="46.5" customHeight="1" x14ac:dyDescent="0.2">
      <c r="A26" s="57" t="s">
        <v>1883</v>
      </c>
      <c r="B26" s="620" t="s">
        <v>1895</v>
      </c>
      <c r="C26" s="16" t="s">
        <v>2313</v>
      </c>
    </row>
    <row r="27" spans="1:7" ht="78.75" customHeight="1" x14ac:dyDescent="0.2">
      <c r="A27" s="237" t="s">
        <v>1892</v>
      </c>
      <c r="B27" s="44" t="s">
        <v>1884</v>
      </c>
      <c r="C27" s="16" t="s">
        <v>59</v>
      </c>
      <c r="D27" s="39" t="s">
        <v>956</v>
      </c>
    </row>
    <row r="28" spans="1:7" ht="69.75" customHeight="1" x14ac:dyDescent="0.2">
      <c r="A28" s="237" t="s">
        <v>1893</v>
      </c>
      <c r="B28" s="44" t="s">
        <v>1888</v>
      </c>
      <c r="C28" s="16" t="s">
        <v>2313</v>
      </c>
    </row>
    <row r="29" spans="1:7" ht="27.75" customHeight="1" x14ac:dyDescent="0.2">
      <c r="A29" s="304" t="s">
        <v>589</v>
      </c>
      <c r="B29" s="45" t="s">
        <v>1100</v>
      </c>
      <c r="C29" s="16"/>
    </row>
    <row r="30" spans="1:7" ht="31.5" customHeight="1" x14ac:dyDescent="0.2">
      <c r="A30" s="303" t="s">
        <v>1101</v>
      </c>
      <c r="B30" s="45" t="s">
        <v>380</v>
      </c>
      <c r="C30" s="35"/>
      <c r="D30" s="39" t="s">
        <v>956</v>
      </c>
    </row>
    <row r="31" spans="1:7" ht="37.5" customHeight="1" x14ac:dyDescent="0.2">
      <c r="A31" s="237" t="s">
        <v>1103</v>
      </c>
      <c r="B31" s="620" t="s">
        <v>1821</v>
      </c>
      <c r="C31" s="30"/>
    </row>
    <row r="32" spans="1:7" ht="21.75" customHeight="1" x14ac:dyDescent="0.2">
      <c r="A32" s="237"/>
      <c r="B32" s="620" t="s">
        <v>818</v>
      </c>
      <c r="C32" s="30" t="s">
        <v>60</v>
      </c>
    </row>
    <row r="33" spans="1:4" ht="21.75" customHeight="1" x14ac:dyDescent="0.2">
      <c r="A33" s="237"/>
      <c r="B33" s="620" t="s">
        <v>819</v>
      </c>
      <c r="C33" s="30" t="s">
        <v>185</v>
      </c>
    </row>
    <row r="34" spans="1:4" ht="41.25" customHeight="1" x14ac:dyDescent="0.2">
      <c r="A34" s="237" t="s">
        <v>1104</v>
      </c>
      <c r="B34" s="620" t="s">
        <v>1822</v>
      </c>
      <c r="C34" s="30" t="s">
        <v>59</v>
      </c>
    </row>
    <row r="35" spans="1:4" ht="19.5" customHeight="1" x14ac:dyDescent="0.2">
      <c r="A35" s="237" t="s">
        <v>1105</v>
      </c>
      <c r="B35" s="620" t="s">
        <v>1020</v>
      </c>
      <c r="C35" s="30"/>
      <c r="D35" s="39" t="s">
        <v>956</v>
      </c>
    </row>
    <row r="36" spans="1:4" ht="45.75" customHeight="1" x14ac:dyDescent="0.2">
      <c r="A36" s="237"/>
      <c r="B36" s="397" t="s">
        <v>1829</v>
      </c>
      <c r="C36" s="16" t="s">
        <v>59</v>
      </c>
      <c r="D36" s="39" t="s">
        <v>956</v>
      </c>
    </row>
    <row r="37" spans="1:4" ht="19.5" customHeight="1" x14ac:dyDescent="0.2">
      <c r="A37" s="237"/>
      <c r="B37" s="620" t="s">
        <v>1015</v>
      </c>
      <c r="C37" s="16" t="s">
        <v>59</v>
      </c>
      <c r="D37" s="39" t="s">
        <v>956</v>
      </c>
    </row>
    <row r="38" spans="1:4" ht="36.75" customHeight="1" x14ac:dyDescent="0.2">
      <c r="A38" s="238"/>
      <c r="B38" s="617" t="s">
        <v>1075</v>
      </c>
      <c r="C38" s="79" t="s">
        <v>268</v>
      </c>
      <c r="D38" s="39" t="s">
        <v>956</v>
      </c>
    </row>
    <row r="39" spans="1:4" ht="36.75" customHeight="1" x14ac:dyDescent="0.2">
      <c r="A39" s="237"/>
      <c r="B39" s="620" t="s">
        <v>1016</v>
      </c>
      <c r="C39" s="16" t="s">
        <v>59</v>
      </c>
      <c r="D39" s="39" t="s">
        <v>956</v>
      </c>
    </row>
    <row r="40" spans="1:4" ht="36.75" customHeight="1" x14ac:dyDescent="0.2">
      <c r="A40" s="237"/>
      <c r="B40" s="620" t="s">
        <v>1017</v>
      </c>
      <c r="C40" s="16" t="s">
        <v>59</v>
      </c>
      <c r="D40" s="39" t="s">
        <v>956</v>
      </c>
    </row>
    <row r="41" spans="1:4" ht="52.5" customHeight="1" x14ac:dyDescent="0.2">
      <c r="A41" s="237"/>
      <c r="B41" s="620" t="s">
        <v>1018</v>
      </c>
      <c r="C41" s="30" t="s">
        <v>59</v>
      </c>
      <c r="D41" s="39" t="s">
        <v>956</v>
      </c>
    </row>
    <row r="42" spans="1:4" ht="52.5" customHeight="1" x14ac:dyDescent="0.2">
      <c r="A42" s="237"/>
      <c r="B42" s="620" t="s">
        <v>1019</v>
      </c>
      <c r="C42" s="30" t="s">
        <v>59</v>
      </c>
      <c r="D42" s="39" t="s">
        <v>975</v>
      </c>
    </row>
    <row r="43" spans="1:4" ht="52.5" customHeight="1" x14ac:dyDescent="0.2">
      <c r="A43" s="237"/>
      <c r="B43" s="620" t="s">
        <v>2156</v>
      </c>
      <c r="C43" s="30" t="s">
        <v>59</v>
      </c>
    </row>
    <row r="44" spans="1:4" ht="20.25" customHeight="1" x14ac:dyDescent="0.2">
      <c r="A44" s="303" t="s">
        <v>1102</v>
      </c>
      <c r="B44" s="283" t="s">
        <v>385</v>
      </c>
      <c r="C44" s="32"/>
      <c r="D44" s="39" t="s">
        <v>956</v>
      </c>
    </row>
    <row r="45" spans="1:4" ht="34.5" customHeight="1" x14ac:dyDescent="0.2">
      <c r="A45" s="237" t="s">
        <v>1107</v>
      </c>
      <c r="B45" s="620" t="s">
        <v>1823</v>
      </c>
      <c r="C45" s="52"/>
    </row>
    <row r="46" spans="1:4" ht="24" customHeight="1" x14ac:dyDescent="0.2">
      <c r="A46" s="237"/>
      <c r="B46" s="620" t="s">
        <v>818</v>
      </c>
      <c r="C46" s="30" t="s">
        <v>60</v>
      </c>
    </row>
    <row r="47" spans="1:4" ht="24" customHeight="1" x14ac:dyDescent="0.2">
      <c r="A47" s="237"/>
      <c r="B47" s="620" t="s">
        <v>819</v>
      </c>
      <c r="C47" s="30" t="s">
        <v>185</v>
      </c>
    </row>
    <row r="48" spans="1:4" ht="36.75" customHeight="1" x14ac:dyDescent="0.2">
      <c r="A48" s="237" t="s">
        <v>1108</v>
      </c>
      <c r="B48" s="620" t="s">
        <v>1824</v>
      </c>
      <c r="C48" s="30" t="s">
        <v>59</v>
      </c>
    </row>
    <row r="49" spans="1:4" ht="24" customHeight="1" x14ac:dyDescent="0.2">
      <c r="A49" s="237" t="s">
        <v>1109</v>
      </c>
      <c r="B49" s="44" t="s">
        <v>386</v>
      </c>
      <c r="C49" s="16"/>
      <c r="D49" s="39" t="s">
        <v>956</v>
      </c>
    </row>
    <row r="50" spans="1:4" ht="37.5" customHeight="1" x14ac:dyDescent="0.2">
      <c r="A50" s="57"/>
      <c r="B50" s="44" t="s">
        <v>57</v>
      </c>
      <c r="C50" s="16" t="s">
        <v>59</v>
      </c>
      <c r="D50" s="39" t="s">
        <v>956</v>
      </c>
    </row>
    <row r="51" spans="1:4" ht="54.75" customHeight="1" x14ac:dyDescent="0.2">
      <c r="A51" s="57"/>
      <c r="B51" s="44" t="s">
        <v>641</v>
      </c>
      <c r="C51" s="16" t="s">
        <v>59</v>
      </c>
      <c r="D51" s="39" t="s">
        <v>956</v>
      </c>
    </row>
    <row r="52" spans="1:4" ht="56.25" customHeight="1" x14ac:dyDescent="0.2">
      <c r="A52" s="57"/>
      <c r="B52" s="44" t="s">
        <v>642</v>
      </c>
      <c r="C52" s="33">
        <v>5.0000000000000001E-3</v>
      </c>
      <c r="D52" s="39" t="s">
        <v>956</v>
      </c>
    </row>
    <row r="53" spans="1:4" ht="56.25" customHeight="1" x14ac:dyDescent="0.2">
      <c r="A53" s="57"/>
      <c r="B53" s="44" t="s">
        <v>643</v>
      </c>
      <c r="C53" s="16" t="s">
        <v>59</v>
      </c>
      <c r="D53" s="39" t="s">
        <v>956</v>
      </c>
    </row>
    <row r="54" spans="1:4" ht="35.25" customHeight="1" x14ac:dyDescent="0.2">
      <c r="A54" s="57"/>
      <c r="B54" s="620" t="s">
        <v>389</v>
      </c>
      <c r="C54" s="16" t="s">
        <v>59</v>
      </c>
      <c r="D54" s="39" t="s">
        <v>956</v>
      </c>
    </row>
    <row r="55" spans="1:4" ht="36.75" customHeight="1" x14ac:dyDescent="0.2">
      <c r="A55" s="58"/>
      <c r="B55" s="239" t="s">
        <v>1074</v>
      </c>
      <c r="C55" s="79" t="s">
        <v>268</v>
      </c>
      <c r="D55" s="39" t="s">
        <v>956</v>
      </c>
    </row>
    <row r="56" spans="1:4" ht="38.25" customHeight="1" x14ac:dyDescent="0.2">
      <c r="A56" s="303" t="s">
        <v>1110</v>
      </c>
      <c r="B56" s="45" t="s">
        <v>387</v>
      </c>
      <c r="C56" s="32"/>
      <c r="D56" s="39" t="s">
        <v>956</v>
      </c>
    </row>
    <row r="57" spans="1:4" ht="35.25" customHeight="1" x14ac:dyDescent="0.2">
      <c r="A57" s="57"/>
      <c r="B57" s="620" t="s">
        <v>1825</v>
      </c>
      <c r="C57" s="16" t="s">
        <v>59</v>
      </c>
      <c r="D57" s="39" t="s">
        <v>956</v>
      </c>
    </row>
    <row r="58" spans="1:4" ht="36.75" customHeight="1" x14ac:dyDescent="0.2">
      <c r="A58" s="57"/>
      <c r="B58" s="620" t="s">
        <v>1826</v>
      </c>
      <c r="C58" s="16" t="s">
        <v>60</v>
      </c>
      <c r="D58" s="39" t="s">
        <v>956</v>
      </c>
    </row>
    <row r="59" spans="1:4" ht="36.75" customHeight="1" x14ac:dyDescent="0.2">
      <c r="A59" s="57"/>
      <c r="B59" s="620" t="s">
        <v>1827</v>
      </c>
      <c r="C59" s="16" t="s">
        <v>185</v>
      </c>
      <c r="D59" s="39" t="s">
        <v>956</v>
      </c>
    </row>
    <row r="60" spans="1:4" s="43" customFormat="1" ht="24" customHeight="1" x14ac:dyDescent="0.2">
      <c r="A60" s="303" t="s">
        <v>1113</v>
      </c>
      <c r="B60" s="45" t="s">
        <v>388</v>
      </c>
      <c r="C60" s="16" t="s">
        <v>44</v>
      </c>
      <c r="D60" s="220" t="s">
        <v>956</v>
      </c>
    </row>
    <row r="61" spans="1:4" s="43" customFormat="1" ht="210" customHeight="1" x14ac:dyDescent="0.2">
      <c r="A61" s="303" t="s">
        <v>1114</v>
      </c>
      <c r="B61" s="45" t="s">
        <v>754</v>
      </c>
      <c r="C61" s="16" t="s">
        <v>59</v>
      </c>
      <c r="D61" s="220" t="s">
        <v>956</v>
      </c>
    </row>
    <row r="62" spans="1:4" s="302" customFormat="1" ht="38.25" customHeight="1" x14ac:dyDescent="0.2">
      <c r="A62" s="303" t="s">
        <v>591</v>
      </c>
      <c r="B62" s="45" t="s">
        <v>392</v>
      </c>
      <c r="C62" s="30" t="s">
        <v>909</v>
      </c>
      <c r="D62" s="306" t="s">
        <v>957</v>
      </c>
    </row>
    <row r="63" spans="1:4" ht="19.5" customHeight="1" x14ac:dyDescent="0.2">
      <c r="A63" s="373"/>
      <c r="B63" s="622" t="s">
        <v>1135</v>
      </c>
      <c r="C63" s="30"/>
    </row>
    <row r="64" spans="1:4" ht="18" customHeight="1" x14ac:dyDescent="0.2">
      <c r="A64" s="373"/>
      <c r="B64" s="617" t="s">
        <v>206</v>
      </c>
      <c r="C64" s="30"/>
    </row>
    <row r="65" spans="1:4" ht="39" customHeight="1" x14ac:dyDescent="0.2">
      <c r="A65" s="59"/>
      <c r="B65" s="810" t="s">
        <v>1073</v>
      </c>
      <c r="C65" s="810"/>
    </row>
    <row r="66" spans="1:4" ht="39.75" customHeight="1" x14ac:dyDescent="0.2">
      <c r="A66" s="59"/>
      <c r="B66" s="810" t="s">
        <v>783</v>
      </c>
      <c r="C66" s="810"/>
    </row>
    <row r="67" spans="1:4" ht="55.5" customHeight="1" x14ac:dyDescent="0.2">
      <c r="A67" s="59"/>
      <c r="B67" s="810" t="s">
        <v>269</v>
      </c>
      <c r="C67" s="810"/>
    </row>
    <row r="68" spans="1:4" s="24" customFormat="1" ht="24.75" customHeight="1" x14ac:dyDescent="0.2">
      <c r="A68" s="369" t="s">
        <v>278</v>
      </c>
      <c r="B68" s="370" t="s">
        <v>393</v>
      </c>
      <c r="C68" s="369"/>
      <c r="D68" s="39"/>
    </row>
    <row r="69" spans="1:4" ht="21" customHeight="1" x14ac:dyDescent="0.2">
      <c r="A69" s="303" t="s">
        <v>279</v>
      </c>
      <c r="B69" s="45" t="s">
        <v>1077</v>
      </c>
      <c r="C69" s="30" t="s">
        <v>210</v>
      </c>
      <c r="D69" s="39" t="s">
        <v>956</v>
      </c>
    </row>
    <row r="70" spans="1:4" ht="49.5" customHeight="1" x14ac:dyDescent="0.2">
      <c r="A70" s="58" t="s">
        <v>280</v>
      </c>
      <c r="B70" s="46" t="s">
        <v>2146</v>
      </c>
      <c r="C70" s="30" t="s">
        <v>59</v>
      </c>
    </row>
    <row r="71" spans="1:4" ht="42.75" customHeight="1" x14ac:dyDescent="0.2">
      <c r="A71" s="58" t="s">
        <v>281</v>
      </c>
      <c r="B71" s="46" t="s">
        <v>1078</v>
      </c>
      <c r="C71" s="34" t="s">
        <v>48</v>
      </c>
      <c r="D71" s="39" t="s">
        <v>956</v>
      </c>
    </row>
    <row r="72" spans="1:4" ht="42" customHeight="1" x14ac:dyDescent="0.2">
      <c r="A72" s="303" t="s">
        <v>747</v>
      </c>
      <c r="B72" s="45" t="s">
        <v>394</v>
      </c>
      <c r="C72" s="30" t="s">
        <v>836</v>
      </c>
      <c r="D72" s="39" t="s">
        <v>956</v>
      </c>
    </row>
    <row r="73" spans="1:4" ht="42" customHeight="1" x14ac:dyDescent="0.2">
      <c r="A73" s="57" t="s">
        <v>1003</v>
      </c>
      <c r="B73" s="620" t="s">
        <v>2429</v>
      </c>
      <c r="C73" s="30" t="s">
        <v>59</v>
      </c>
    </row>
    <row r="74" spans="1:4" ht="42" customHeight="1" x14ac:dyDescent="0.2">
      <c r="A74" s="57" t="s">
        <v>1004</v>
      </c>
      <c r="B74" s="620" t="s">
        <v>2635</v>
      </c>
      <c r="C74" s="30" t="s">
        <v>59</v>
      </c>
    </row>
    <row r="75" spans="1:4" ht="44.25" customHeight="1" x14ac:dyDescent="0.2">
      <c r="A75" s="304" t="s">
        <v>748</v>
      </c>
      <c r="B75" s="45" t="s">
        <v>1115</v>
      </c>
      <c r="C75" s="30" t="s">
        <v>789</v>
      </c>
      <c r="D75" s="39" t="s">
        <v>956</v>
      </c>
    </row>
    <row r="76" spans="1:4" ht="37.5" customHeight="1" x14ac:dyDescent="0.2">
      <c r="A76" s="57" t="s">
        <v>1116</v>
      </c>
      <c r="B76" s="620" t="s">
        <v>395</v>
      </c>
      <c r="C76" s="30" t="s">
        <v>1021</v>
      </c>
      <c r="D76" s="39" t="s">
        <v>956</v>
      </c>
    </row>
    <row r="77" spans="1:4" ht="23.25" customHeight="1" x14ac:dyDescent="0.2">
      <c r="A77" s="303" t="s">
        <v>289</v>
      </c>
      <c r="B77" s="45" t="s">
        <v>398</v>
      </c>
      <c r="C77" s="52"/>
      <c r="D77" s="39" t="s">
        <v>956</v>
      </c>
    </row>
    <row r="78" spans="1:4" ht="24" customHeight="1" x14ac:dyDescent="0.2">
      <c r="A78" s="57" t="s">
        <v>290</v>
      </c>
      <c r="B78" s="620" t="s">
        <v>92</v>
      </c>
      <c r="C78" s="30"/>
      <c r="D78" s="39" t="s">
        <v>956</v>
      </c>
    </row>
    <row r="79" spans="1:4" ht="42" customHeight="1" x14ac:dyDescent="0.2">
      <c r="A79" s="57"/>
      <c r="B79" s="620" t="s">
        <v>1120</v>
      </c>
      <c r="C79" s="30" t="s">
        <v>791</v>
      </c>
      <c r="D79" s="39" t="s">
        <v>956</v>
      </c>
    </row>
    <row r="80" spans="1:4" ht="71.25" customHeight="1" x14ac:dyDescent="0.2">
      <c r="A80" s="57" t="s">
        <v>291</v>
      </c>
      <c r="B80" s="620" t="s">
        <v>1119</v>
      </c>
      <c r="C80" s="30"/>
      <c r="D80" s="39" t="s">
        <v>956</v>
      </c>
    </row>
    <row r="81" spans="1:4" ht="44.25" customHeight="1" x14ac:dyDescent="0.2">
      <c r="A81" s="57"/>
      <c r="B81" s="620" t="s">
        <v>1120</v>
      </c>
      <c r="C81" s="30" t="s">
        <v>792</v>
      </c>
      <c r="D81" s="39" t="s">
        <v>956</v>
      </c>
    </row>
    <row r="82" spans="1:4" ht="48.75" customHeight="1" x14ac:dyDescent="0.2">
      <c r="A82" s="304" t="s">
        <v>292</v>
      </c>
      <c r="B82" s="45" t="s">
        <v>1117</v>
      </c>
      <c r="C82" s="30"/>
    </row>
    <row r="83" spans="1:4" ht="39" customHeight="1" x14ac:dyDescent="0.2">
      <c r="A83" s="57" t="s">
        <v>293</v>
      </c>
      <c r="B83" s="620" t="s">
        <v>399</v>
      </c>
      <c r="C83" s="30" t="s">
        <v>114</v>
      </c>
      <c r="D83" s="39" t="s">
        <v>956</v>
      </c>
    </row>
    <row r="84" spans="1:4" ht="24" customHeight="1" x14ac:dyDescent="0.2">
      <c r="A84" s="57" t="s">
        <v>294</v>
      </c>
      <c r="B84" s="620" t="s">
        <v>481</v>
      </c>
      <c r="C84" s="30" t="s">
        <v>114</v>
      </c>
      <c r="D84" s="39" t="s">
        <v>956</v>
      </c>
    </row>
    <row r="85" spans="1:4" ht="21.75" customHeight="1" x14ac:dyDescent="0.2">
      <c r="A85" s="57" t="s">
        <v>295</v>
      </c>
      <c r="B85" s="620" t="s">
        <v>482</v>
      </c>
      <c r="C85" s="30" t="s">
        <v>114</v>
      </c>
      <c r="D85" s="39" t="s">
        <v>956</v>
      </c>
    </row>
    <row r="86" spans="1:4" ht="42.75" customHeight="1" x14ac:dyDescent="0.2">
      <c r="A86" s="57" t="s">
        <v>296</v>
      </c>
      <c r="B86" s="620" t="s">
        <v>400</v>
      </c>
      <c r="C86" s="30" t="s">
        <v>78</v>
      </c>
      <c r="D86" s="39" t="s">
        <v>956</v>
      </c>
    </row>
    <row r="87" spans="1:4" ht="23.25" customHeight="1" x14ac:dyDescent="0.2">
      <c r="A87" s="303" t="s">
        <v>297</v>
      </c>
      <c r="B87" s="45" t="s">
        <v>396</v>
      </c>
      <c r="C87" s="52"/>
      <c r="D87" s="39" t="s">
        <v>956</v>
      </c>
    </row>
    <row r="88" spans="1:4" ht="31.5" x14ac:dyDescent="0.2">
      <c r="A88" s="57" t="s">
        <v>298</v>
      </c>
      <c r="B88" s="620" t="s">
        <v>397</v>
      </c>
      <c r="C88" s="16" t="s">
        <v>790</v>
      </c>
      <c r="D88" s="39" t="s">
        <v>956</v>
      </c>
    </row>
    <row r="89" spans="1:4" ht="36.75" customHeight="1" x14ac:dyDescent="0.2">
      <c r="A89" s="57" t="s">
        <v>299</v>
      </c>
      <c r="B89" s="620" t="s">
        <v>633</v>
      </c>
      <c r="C89" s="16" t="s">
        <v>59</v>
      </c>
      <c r="D89" s="39" t="s">
        <v>956</v>
      </c>
    </row>
    <row r="90" spans="1:4" ht="44.45" customHeight="1" x14ac:dyDescent="0.2">
      <c r="A90" s="304" t="s">
        <v>1118</v>
      </c>
      <c r="B90" s="45" t="s">
        <v>401</v>
      </c>
      <c r="C90" s="35" t="s">
        <v>2784</v>
      </c>
      <c r="D90" s="39" t="s">
        <v>956</v>
      </c>
    </row>
    <row r="91" spans="1:4" ht="52.5" customHeight="1" x14ac:dyDescent="0.2">
      <c r="A91" s="303" t="s">
        <v>1121</v>
      </c>
      <c r="B91" s="45" t="s">
        <v>2314</v>
      </c>
      <c r="C91" s="30" t="s">
        <v>1</v>
      </c>
      <c r="D91" s="39" t="s">
        <v>956</v>
      </c>
    </row>
    <row r="92" spans="1:4" ht="45.75" customHeight="1" x14ac:dyDescent="0.2">
      <c r="A92" s="303" t="s">
        <v>1122</v>
      </c>
      <c r="B92" s="45" t="s">
        <v>2315</v>
      </c>
      <c r="C92" s="30" t="s">
        <v>41</v>
      </c>
      <c r="D92" s="39" t="s">
        <v>956</v>
      </c>
    </row>
    <row r="93" spans="1:4" ht="39" customHeight="1" x14ac:dyDescent="0.2">
      <c r="A93" s="303" t="s">
        <v>1123</v>
      </c>
      <c r="B93" s="45" t="s">
        <v>402</v>
      </c>
      <c r="C93" s="52"/>
      <c r="D93" s="39" t="s">
        <v>956</v>
      </c>
    </row>
    <row r="94" spans="1:4" ht="52.5" customHeight="1" x14ac:dyDescent="0.2">
      <c r="A94" s="57"/>
      <c r="B94" s="620" t="s">
        <v>755</v>
      </c>
      <c r="C94" s="16" t="s">
        <v>2323</v>
      </c>
      <c r="D94" s="39" t="s">
        <v>956</v>
      </c>
    </row>
    <row r="95" spans="1:4" ht="57.75" customHeight="1" x14ac:dyDescent="0.2">
      <c r="A95" s="57"/>
      <c r="B95" s="620" t="s">
        <v>211</v>
      </c>
      <c r="C95" s="16" t="s">
        <v>59</v>
      </c>
      <c r="D95" s="39" t="s">
        <v>956</v>
      </c>
    </row>
    <row r="96" spans="1:4" ht="65.25" customHeight="1" x14ac:dyDescent="0.2">
      <c r="A96" s="57"/>
      <c r="B96" s="620" t="s">
        <v>219</v>
      </c>
      <c r="C96" s="16" t="s">
        <v>2323</v>
      </c>
      <c r="D96" s="39" t="s">
        <v>956</v>
      </c>
    </row>
    <row r="97" spans="1:4" ht="38.25" customHeight="1" x14ac:dyDescent="0.2">
      <c r="A97" s="303" t="s">
        <v>1124</v>
      </c>
      <c r="B97" s="45" t="s">
        <v>1785</v>
      </c>
      <c r="C97" s="16"/>
      <c r="D97" s="39" t="s">
        <v>956</v>
      </c>
    </row>
    <row r="98" spans="1:4" ht="14.25" customHeight="1" x14ac:dyDescent="0.2">
      <c r="A98" s="57"/>
      <c r="B98" s="620" t="s">
        <v>948</v>
      </c>
      <c r="C98" s="16" t="s">
        <v>945</v>
      </c>
      <c r="D98" s="39" t="s">
        <v>956</v>
      </c>
    </row>
    <row r="99" spans="1:4" ht="14.25" customHeight="1" x14ac:dyDescent="0.2">
      <c r="A99" s="57"/>
      <c r="B99" s="620" t="s">
        <v>949</v>
      </c>
      <c r="C99" s="16" t="s">
        <v>946</v>
      </c>
      <c r="D99" s="39" t="s">
        <v>956</v>
      </c>
    </row>
    <row r="100" spans="1:4" ht="14.25" customHeight="1" x14ac:dyDescent="0.2">
      <c r="A100" s="57"/>
      <c r="B100" s="620" t="s">
        <v>950</v>
      </c>
      <c r="C100" s="16" t="s">
        <v>947</v>
      </c>
      <c r="D100" s="39" t="s">
        <v>956</v>
      </c>
    </row>
    <row r="101" spans="1:4" ht="60" customHeight="1" x14ac:dyDescent="0.2">
      <c r="A101" s="57"/>
      <c r="B101" s="620" t="s">
        <v>951</v>
      </c>
      <c r="C101" s="16" t="s">
        <v>1125</v>
      </c>
      <c r="D101" s="39" t="s">
        <v>956</v>
      </c>
    </row>
    <row r="102" spans="1:4" ht="21.75" customHeight="1" x14ac:dyDescent="0.2">
      <c r="A102" s="57"/>
      <c r="B102" s="45" t="s">
        <v>1136</v>
      </c>
      <c r="C102" s="30"/>
    </row>
    <row r="103" spans="1:4" ht="21" customHeight="1" x14ac:dyDescent="0.2">
      <c r="A103" s="57"/>
      <c r="B103" s="620" t="s">
        <v>205</v>
      </c>
      <c r="C103" s="30"/>
    </row>
    <row r="104" spans="1:4" ht="63" customHeight="1" x14ac:dyDescent="0.2">
      <c r="A104" s="57"/>
      <c r="B104" s="814" t="s">
        <v>2209</v>
      </c>
      <c r="C104" s="814"/>
    </row>
    <row r="105" spans="1:4" ht="36" customHeight="1" x14ac:dyDescent="0.2">
      <c r="A105" s="57"/>
      <c r="B105" s="814" t="s">
        <v>1076</v>
      </c>
      <c r="C105" s="814"/>
    </row>
    <row r="106" spans="1:4" s="24" customFormat="1" ht="54.75" customHeight="1" x14ac:dyDescent="0.2">
      <c r="A106" s="369" t="s">
        <v>1126</v>
      </c>
      <c r="B106" s="370" t="s">
        <v>403</v>
      </c>
      <c r="C106" s="369"/>
      <c r="D106" s="221" t="s">
        <v>958</v>
      </c>
    </row>
    <row r="107" spans="1:4" ht="20.25" customHeight="1" x14ac:dyDescent="0.2">
      <c r="A107" s="303" t="s">
        <v>300</v>
      </c>
      <c r="B107" s="45" t="s">
        <v>483</v>
      </c>
      <c r="C107" s="16" t="s">
        <v>404</v>
      </c>
      <c r="D107" s="221" t="s">
        <v>958</v>
      </c>
    </row>
    <row r="108" spans="1:4" ht="20.25" customHeight="1" x14ac:dyDescent="0.2">
      <c r="A108" s="303" t="s">
        <v>301</v>
      </c>
      <c r="B108" s="45" t="s">
        <v>484</v>
      </c>
      <c r="C108" s="16" t="s">
        <v>404</v>
      </c>
      <c r="D108" s="221" t="s">
        <v>958</v>
      </c>
    </row>
    <row r="109" spans="1:4" ht="20.25" customHeight="1" x14ac:dyDescent="0.2">
      <c r="A109" s="303" t="s">
        <v>1127</v>
      </c>
      <c r="B109" s="45" t="s">
        <v>485</v>
      </c>
      <c r="C109" s="16" t="s">
        <v>404</v>
      </c>
      <c r="D109" s="221" t="s">
        <v>958</v>
      </c>
    </row>
    <row r="110" spans="1:4" ht="37.5" customHeight="1" x14ac:dyDescent="0.2">
      <c r="A110" s="303" t="s">
        <v>1128</v>
      </c>
      <c r="B110" s="45" t="s">
        <v>756</v>
      </c>
      <c r="C110" s="16" t="s">
        <v>404</v>
      </c>
      <c r="D110" s="221" t="s">
        <v>958</v>
      </c>
    </row>
    <row r="111" spans="1:4" ht="18" customHeight="1" x14ac:dyDescent="0.2">
      <c r="A111" s="303" t="s">
        <v>1129</v>
      </c>
      <c r="B111" s="45" t="s">
        <v>405</v>
      </c>
      <c r="C111" s="16"/>
      <c r="D111" s="221" t="s">
        <v>958</v>
      </c>
    </row>
    <row r="112" spans="1:4" ht="19.5" customHeight="1" x14ac:dyDescent="0.2">
      <c r="A112" s="57"/>
      <c r="B112" s="620" t="s">
        <v>212</v>
      </c>
      <c r="C112" s="16" t="s">
        <v>59</v>
      </c>
      <c r="D112" s="221" t="s">
        <v>958</v>
      </c>
    </row>
    <row r="113" spans="1:4" ht="19.5" customHeight="1" x14ac:dyDescent="0.2">
      <c r="A113" s="57"/>
      <c r="B113" s="620" t="s">
        <v>213</v>
      </c>
      <c r="C113" s="16" t="s">
        <v>59</v>
      </c>
      <c r="D113" s="221" t="s">
        <v>958</v>
      </c>
    </row>
    <row r="114" spans="1:4" ht="19.5" customHeight="1" x14ac:dyDescent="0.2">
      <c r="A114" s="57"/>
      <c r="B114" s="620" t="s">
        <v>214</v>
      </c>
      <c r="C114" s="16" t="s">
        <v>59</v>
      </c>
      <c r="D114" s="221" t="s">
        <v>958</v>
      </c>
    </row>
    <row r="115" spans="1:4" ht="21.75" customHeight="1" x14ac:dyDescent="0.2">
      <c r="A115" s="303" t="s">
        <v>1130</v>
      </c>
      <c r="B115" s="45" t="s">
        <v>1079</v>
      </c>
      <c r="C115" s="16"/>
      <c r="D115" s="221" t="s">
        <v>958</v>
      </c>
    </row>
    <row r="116" spans="1:4" ht="21.75" customHeight="1" x14ac:dyDescent="0.2">
      <c r="A116" s="57"/>
      <c r="B116" s="620" t="s">
        <v>215</v>
      </c>
      <c r="C116" s="16" t="s">
        <v>59</v>
      </c>
      <c r="D116" s="221" t="s">
        <v>958</v>
      </c>
    </row>
    <row r="117" spans="1:4" ht="21.75" customHeight="1" x14ac:dyDescent="0.2">
      <c r="A117" s="57"/>
      <c r="B117" s="620" t="s">
        <v>216</v>
      </c>
      <c r="C117" s="16" t="s">
        <v>59</v>
      </c>
      <c r="D117" s="221" t="s">
        <v>958</v>
      </c>
    </row>
    <row r="118" spans="1:4" ht="21.75" customHeight="1" x14ac:dyDescent="0.2">
      <c r="A118" s="57"/>
      <c r="B118" s="620" t="s">
        <v>217</v>
      </c>
      <c r="C118" s="16" t="s">
        <v>59</v>
      </c>
      <c r="D118" s="221" t="s">
        <v>958</v>
      </c>
    </row>
    <row r="119" spans="1:4" ht="51.75" customHeight="1" x14ac:dyDescent="0.2">
      <c r="A119" s="303" t="s">
        <v>1131</v>
      </c>
      <c r="B119" s="45" t="s">
        <v>406</v>
      </c>
      <c r="C119" s="30" t="s">
        <v>1022</v>
      </c>
      <c r="D119" s="221" t="s">
        <v>958</v>
      </c>
    </row>
    <row r="120" spans="1:4" ht="20.25" customHeight="1" x14ac:dyDescent="0.2">
      <c r="A120" s="303" t="s">
        <v>1132</v>
      </c>
      <c r="B120" s="45" t="s">
        <v>407</v>
      </c>
      <c r="C120" s="16"/>
      <c r="D120" s="221" t="s">
        <v>958</v>
      </c>
    </row>
    <row r="121" spans="1:4" ht="27" customHeight="1" x14ac:dyDescent="0.2">
      <c r="A121" s="57"/>
      <c r="B121" s="620" t="s">
        <v>92</v>
      </c>
      <c r="C121" s="16"/>
      <c r="D121" s="221" t="s">
        <v>958</v>
      </c>
    </row>
    <row r="122" spans="1:4" ht="39" customHeight="1" x14ac:dyDescent="0.2">
      <c r="A122" s="376"/>
      <c r="B122" s="377" t="s">
        <v>66</v>
      </c>
      <c r="C122" s="16" t="s">
        <v>793</v>
      </c>
      <c r="D122" s="221" t="s">
        <v>958</v>
      </c>
    </row>
    <row r="123" spans="1:4" ht="36.75" customHeight="1" x14ac:dyDescent="0.2">
      <c r="A123" s="376"/>
      <c r="B123" s="377" t="s">
        <v>67</v>
      </c>
      <c r="C123" s="16" t="s">
        <v>794</v>
      </c>
      <c r="D123" s="221" t="s">
        <v>958</v>
      </c>
    </row>
    <row r="124" spans="1:4" ht="37.5" customHeight="1" x14ac:dyDescent="0.2">
      <c r="A124" s="376"/>
      <c r="B124" s="377" t="s">
        <v>68</v>
      </c>
      <c r="C124" s="16" t="s">
        <v>795</v>
      </c>
      <c r="D124" s="221" t="s">
        <v>958</v>
      </c>
    </row>
    <row r="125" spans="1:4" ht="38.25" customHeight="1" x14ac:dyDescent="0.2">
      <c r="A125" s="57"/>
      <c r="B125" s="620" t="s">
        <v>188</v>
      </c>
      <c r="C125" s="16" t="s">
        <v>793</v>
      </c>
      <c r="D125" s="221" t="s">
        <v>958</v>
      </c>
    </row>
    <row r="126" spans="1:4" ht="56.45" customHeight="1" x14ac:dyDescent="0.2">
      <c r="A126" s="303" t="s">
        <v>1133</v>
      </c>
      <c r="B126" s="45" t="s">
        <v>2783</v>
      </c>
      <c r="C126" s="16" t="s">
        <v>59</v>
      </c>
      <c r="D126" s="221" t="s">
        <v>958</v>
      </c>
    </row>
    <row r="127" spans="1:4" ht="41.25" customHeight="1" x14ac:dyDescent="0.2">
      <c r="A127" s="303" t="s">
        <v>1769</v>
      </c>
      <c r="B127" s="45" t="s">
        <v>2316</v>
      </c>
      <c r="C127" s="16" t="s">
        <v>59</v>
      </c>
      <c r="D127" s="221"/>
    </row>
    <row r="128" spans="1:4" ht="21.75" customHeight="1" x14ac:dyDescent="0.2">
      <c r="A128" s="57"/>
      <c r="B128" s="45" t="s">
        <v>1137</v>
      </c>
      <c r="C128" s="30"/>
    </row>
    <row r="129" spans="1:5" ht="19.5" customHeight="1" x14ac:dyDescent="0.2">
      <c r="A129" s="57"/>
      <c r="B129" s="44" t="s">
        <v>782</v>
      </c>
      <c r="C129" s="30"/>
    </row>
    <row r="130" spans="1:5" ht="36" customHeight="1" x14ac:dyDescent="0.2">
      <c r="A130" s="57"/>
      <c r="B130" s="620" t="s">
        <v>1080</v>
      </c>
      <c r="C130" s="30"/>
    </row>
    <row r="131" spans="1:5" s="24" customFormat="1" ht="23.25" customHeight="1" x14ac:dyDescent="0.2">
      <c r="A131" s="369" t="s">
        <v>302</v>
      </c>
      <c r="B131" s="370" t="s">
        <v>408</v>
      </c>
      <c r="C131" s="369"/>
      <c r="D131" s="39"/>
    </row>
    <row r="132" spans="1:5" ht="25.5" customHeight="1" x14ac:dyDescent="0.2">
      <c r="A132" s="303" t="s">
        <v>303</v>
      </c>
      <c r="B132" s="283" t="s">
        <v>2317</v>
      </c>
      <c r="C132" s="16" t="s">
        <v>202</v>
      </c>
      <c r="D132" s="39" t="s">
        <v>956</v>
      </c>
    </row>
    <row r="133" spans="1:5" ht="39.75" customHeight="1" x14ac:dyDescent="0.2">
      <c r="A133" s="304" t="s">
        <v>304</v>
      </c>
      <c r="B133" s="45" t="s">
        <v>1138</v>
      </c>
      <c r="C133" s="16"/>
    </row>
    <row r="134" spans="1:5" ht="82.5" customHeight="1" x14ac:dyDescent="0.2">
      <c r="A134" s="57" t="s">
        <v>1217</v>
      </c>
      <c r="B134" s="44" t="s">
        <v>1830</v>
      </c>
      <c r="C134" s="16" t="s">
        <v>262</v>
      </c>
      <c r="D134" s="39" t="s">
        <v>956</v>
      </c>
    </row>
    <row r="135" spans="1:5" ht="93" customHeight="1" x14ac:dyDescent="0.2">
      <c r="A135" s="57" t="s">
        <v>1218</v>
      </c>
      <c r="B135" s="44" t="s">
        <v>1831</v>
      </c>
      <c r="C135" s="16" t="s">
        <v>263</v>
      </c>
      <c r="D135" s="39" t="s">
        <v>956</v>
      </c>
    </row>
    <row r="136" spans="1:5" ht="23.25" customHeight="1" x14ac:dyDescent="0.2">
      <c r="A136" s="57" t="s">
        <v>1609</v>
      </c>
      <c r="B136" s="44" t="s">
        <v>409</v>
      </c>
      <c r="C136" s="16" t="s">
        <v>59</v>
      </c>
      <c r="D136" s="39" t="s">
        <v>956</v>
      </c>
    </row>
    <row r="137" spans="1:5" ht="66" customHeight="1" x14ac:dyDescent="0.2">
      <c r="A137" s="57" t="s">
        <v>1610</v>
      </c>
      <c r="B137" s="44" t="s">
        <v>1832</v>
      </c>
      <c r="C137" s="16" t="s">
        <v>59</v>
      </c>
    </row>
    <row r="138" spans="1:5" ht="39" customHeight="1" x14ac:dyDescent="0.2">
      <c r="A138" s="303" t="s">
        <v>305</v>
      </c>
      <c r="B138" s="283" t="s">
        <v>784</v>
      </c>
      <c r="C138" s="16"/>
      <c r="D138" s="39" t="s">
        <v>956</v>
      </c>
    </row>
    <row r="139" spans="1:5" ht="35.25" customHeight="1" x14ac:dyDescent="0.2">
      <c r="A139" s="57"/>
      <c r="B139" s="44" t="s">
        <v>785</v>
      </c>
      <c r="C139" s="16" t="s">
        <v>404</v>
      </c>
      <c r="D139" s="39" t="s">
        <v>956</v>
      </c>
      <c r="E139" s="39"/>
    </row>
    <row r="140" spans="1:5" ht="21" customHeight="1" x14ac:dyDescent="0.2">
      <c r="A140" s="57"/>
      <c r="B140" s="44" t="s">
        <v>786</v>
      </c>
      <c r="C140" s="16" t="s">
        <v>404</v>
      </c>
      <c r="D140" s="39" t="s">
        <v>956</v>
      </c>
    </row>
    <row r="141" spans="1:5" ht="47.25" x14ac:dyDescent="0.2">
      <c r="A141" s="303" t="s">
        <v>306</v>
      </c>
      <c r="B141" s="283" t="s">
        <v>486</v>
      </c>
      <c r="C141" s="16" t="s">
        <v>80</v>
      </c>
      <c r="D141" s="222" t="s">
        <v>957</v>
      </c>
    </row>
    <row r="142" spans="1:5" ht="83.25" customHeight="1" x14ac:dyDescent="0.2">
      <c r="A142" s="17" t="s">
        <v>307</v>
      </c>
      <c r="B142" s="622" t="s">
        <v>595</v>
      </c>
      <c r="C142" s="618"/>
      <c r="D142" s="223" t="s">
        <v>959</v>
      </c>
    </row>
    <row r="143" spans="1:5" ht="27" customHeight="1" x14ac:dyDescent="0.2">
      <c r="A143" s="619"/>
      <c r="B143" s="617" t="s">
        <v>596</v>
      </c>
      <c r="C143" s="618" t="s">
        <v>1780</v>
      </c>
      <c r="D143" s="223" t="s">
        <v>959</v>
      </c>
    </row>
    <row r="144" spans="1:5" ht="22.5" customHeight="1" x14ac:dyDescent="0.2">
      <c r="A144" s="57"/>
      <c r="B144" s="283" t="s">
        <v>1139</v>
      </c>
      <c r="C144" s="16"/>
    </row>
    <row r="145" spans="1:4" ht="22.5" customHeight="1" x14ac:dyDescent="0.2">
      <c r="A145" s="57"/>
      <c r="B145" s="44" t="s">
        <v>205</v>
      </c>
      <c r="C145" s="16"/>
    </row>
    <row r="146" spans="1:4" s="24" customFormat="1" ht="19.5" customHeight="1" x14ac:dyDescent="0.2">
      <c r="A146" s="369" t="s">
        <v>1046</v>
      </c>
      <c r="B146" s="370" t="s">
        <v>410</v>
      </c>
      <c r="C146" s="369"/>
      <c r="D146" s="39"/>
    </row>
    <row r="147" spans="1:4" ht="52.5" customHeight="1" x14ac:dyDescent="0.2">
      <c r="A147" s="303" t="s">
        <v>1047</v>
      </c>
      <c r="B147" s="45" t="s">
        <v>411</v>
      </c>
      <c r="C147" s="52"/>
      <c r="D147" s="39" t="s">
        <v>956</v>
      </c>
    </row>
    <row r="148" spans="1:4" ht="24" customHeight="1" x14ac:dyDescent="0.2">
      <c r="A148" s="57"/>
      <c r="B148" s="45" t="s">
        <v>487</v>
      </c>
      <c r="C148" s="52"/>
      <c r="D148" s="39" t="s">
        <v>956</v>
      </c>
    </row>
    <row r="149" spans="1:4" ht="18.75" customHeight="1" x14ac:dyDescent="0.2">
      <c r="A149" s="57"/>
      <c r="B149" s="620" t="s">
        <v>902</v>
      </c>
      <c r="C149" s="30" t="s">
        <v>910</v>
      </c>
      <c r="D149" s="39" t="s">
        <v>956</v>
      </c>
    </row>
    <row r="150" spans="1:4" ht="18.75" customHeight="1" x14ac:dyDescent="0.2">
      <c r="A150" s="57"/>
      <c r="B150" s="620" t="s">
        <v>903</v>
      </c>
      <c r="C150" s="30" t="s">
        <v>911</v>
      </c>
      <c r="D150" s="39" t="s">
        <v>956</v>
      </c>
    </row>
    <row r="151" spans="1:4" ht="18.75" customHeight="1" x14ac:dyDescent="0.2">
      <c r="A151" s="57"/>
      <c r="B151" s="620" t="s">
        <v>904</v>
      </c>
      <c r="C151" s="30" t="s">
        <v>912</v>
      </c>
      <c r="D151" s="39" t="s">
        <v>956</v>
      </c>
    </row>
    <row r="152" spans="1:4" ht="18.75" customHeight="1" x14ac:dyDescent="0.2">
      <c r="A152" s="57"/>
      <c r="B152" s="620" t="s">
        <v>905</v>
      </c>
      <c r="C152" s="30" t="s">
        <v>913</v>
      </c>
      <c r="D152" s="39" t="s">
        <v>956</v>
      </c>
    </row>
    <row r="153" spans="1:4" ht="18.75" customHeight="1" x14ac:dyDescent="0.2">
      <c r="A153" s="57"/>
      <c r="B153" s="620" t="s">
        <v>906</v>
      </c>
      <c r="C153" s="30" t="s">
        <v>914</v>
      </c>
      <c r="D153" s="39" t="s">
        <v>956</v>
      </c>
    </row>
    <row r="154" spans="1:4" ht="18.75" customHeight="1" x14ac:dyDescent="0.2">
      <c r="A154" s="57"/>
      <c r="B154" s="620" t="s">
        <v>907</v>
      </c>
      <c r="C154" s="30" t="s">
        <v>915</v>
      </c>
      <c r="D154" s="39" t="s">
        <v>956</v>
      </c>
    </row>
    <row r="155" spans="1:4" ht="24.75" customHeight="1" x14ac:dyDescent="0.2">
      <c r="A155" s="57"/>
      <c r="B155" s="45" t="s">
        <v>488</v>
      </c>
      <c r="C155" s="52"/>
      <c r="D155" s="39" t="s">
        <v>956</v>
      </c>
    </row>
    <row r="156" spans="1:4" ht="18.75" customHeight="1" x14ac:dyDescent="0.2">
      <c r="A156" s="57"/>
      <c r="B156" s="620" t="s">
        <v>902</v>
      </c>
      <c r="C156" s="30" t="s">
        <v>916</v>
      </c>
      <c r="D156" s="39" t="s">
        <v>956</v>
      </c>
    </row>
    <row r="157" spans="1:4" ht="18.75" customHeight="1" x14ac:dyDescent="0.2">
      <c r="A157" s="57"/>
      <c r="B157" s="620" t="s">
        <v>903</v>
      </c>
      <c r="C157" s="30" t="s">
        <v>917</v>
      </c>
      <c r="D157" s="39" t="s">
        <v>956</v>
      </c>
    </row>
    <row r="158" spans="1:4" ht="18.75" customHeight="1" x14ac:dyDescent="0.2">
      <c r="A158" s="57"/>
      <c r="B158" s="620" t="s">
        <v>904</v>
      </c>
      <c r="C158" s="30" t="s">
        <v>918</v>
      </c>
      <c r="D158" s="39" t="s">
        <v>956</v>
      </c>
    </row>
    <row r="159" spans="1:4" ht="18.75" customHeight="1" x14ac:dyDescent="0.2">
      <c r="A159" s="57"/>
      <c r="B159" s="620" t="s">
        <v>905</v>
      </c>
      <c r="C159" s="30" t="s">
        <v>919</v>
      </c>
      <c r="D159" s="39" t="s">
        <v>956</v>
      </c>
    </row>
    <row r="160" spans="1:4" ht="18.75" customHeight="1" x14ac:dyDescent="0.2">
      <c r="A160" s="57"/>
      <c r="B160" s="620" t="s">
        <v>906</v>
      </c>
      <c r="C160" s="30" t="s">
        <v>920</v>
      </c>
      <c r="D160" s="39" t="s">
        <v>956</v>
      </c>
    </row>
    <row r="161" spans="1:4" ht="18.75" customHeight="1" x14ac:dyDescent="0.2">
      <c r="A161" s="57"/>
      <c r="B161" s="620" t="s">
        <v>907</v>
      </c>
      <c r="C161" s="30" t="s">
        <v>921</v>
      </c>
      <c r="D161" s="39" t="s">
        <v>956</v>
      </c>
    </row>
    <row r="162" spans="1:4" ht="24" customHeight="1" x14ac:dyDescent="0.2">
      <c r="A162" s="57"/>
      <c r="B162" s="45" t="s">
        <v>489</v>
      </c>
      <c r="C162" s="52"/>
      <c r="D162" s="39" t="s">
        <v>956</v>
      </c>
    </row>
    <row r="163" spans="1:4" ht="19.5" customHeight="1" x14ac:dyDescent="0.2">
      <c r="A163" s="57"/>
      <c r="B163" s="620" t="s">
        <v>902</v>
      </c>
      <c r="C163" s="30" t="s">
        <v>922</v>
      </c>
      <c r="D163" s="39" t="s">
        <v>956</v>
      </c>
    </row>
    <row r="164" spans="1:4" ht="19.5" customHeight="1" x14ac:dyDescent="0.2">
      <c r="A164" s="57"/>
      <c r="B164" s="620" t="s">
        <v>903</v>
      </c>
      <c r="C164" s="30" t="s">
        <v>923</v>
      </c>
      <c r="D164" s="39" t="s">
        <v>956</v>
      </c>
    </row>
    <row r="165" spans="1:4" ht="19.5" customHeight="1" x14ac:dyDescent="0.2">
      <c r="A165" s="57"/>
      <c r="B165" s="620" t="s">
        <v>904</v>
      </c>
      <c r="C165" s="30" t="s">
        <v>924</v>
      </c>
      <c r="D165" s="39" t="s">
        <v>956</v>
      </c>
    </row>
    <row r="166" spans="1:4" ht="19.5" customHeight="1" x14ac:dyDescent="0.2">
      <c r="A166" s="57"/>
      <c r="B166" s="620" t="s">
        <v>905</v>
      </c>
      <c r="C166" s="30" t="s">
        <v>925</v>
      </c>
      <c r="D166" s="39" t="s">
        <v>956</v>
      </c>
    </row>
    <row r="167" spans="1:4" ht="19.5" customHeight="1" x14ac:dyDescent="0.2">
      <c r="A167" s="57"/>
      <c r="B167" s="620" t="s">
        <v>906</v>
      </c>
      <c r="C167" s="30" t="s">
        <v>926</v>
      </c>
      <c r="D167" s="39" t="s">
        <v>956</v>
      </c>
    </row>
    <row r="168" spans="1:4" ht="19.5" customHeight="1" x14ac:dyDescent="0.2">
      <c r="A168" s="57"/>
      <c r="B168" s="620" t="s">
        <v>907</v>
      </c>
      <c r="C168" s="30" t="s">
        <v>927</v>
      </c>
      <c r="D168" s="39" t="s">
        <v>956</v>
      </c>
    </row>
    <row r="169" spans="1:4" ht="26.25" customHeight="1" x14ac:dyDescent="0.2">
      <c r="A169" s="57"/>
      <c r="B169" s="45" t="s">
        <v>490</v>
      </c>
      <c r="C169" s="52"/>
      <c r="D169" s="39" t="s">
        <v>956</v>
      </c>
    </row>
    <row r="170" spans="1:4" ht="19.5" customHeight="1" x14ac:dyDescent="0.2">
      <c r="A170" s="57"/>
      <c r="B170" s="620" t="s">
        <v>902</v>
      </c>
      <c r="C170" s="30" t="s">
        <v>928</v>
      </c>
      <c r="D170" s="39" t="s">
        <v>956</v>
      </c>
    </row>
    <row r="171" spans="1:4" ht="19.5" customHeight="1" x14ac:dyDescent="0.2">
      <c r="A171" s="57"/>
      <c r="B171" s="620" t="s">
        <v>903</v>
      </c>
      <c r="C171" s="30" t="s">
        <v>929</v>
      </c>
      <c r="D171" s="39" t="s">
        <v>956</v>
      </c>
    </row>
    <row r="172" spans="1:4" ht="19.5" customHeight="1" x14ac:dyDescent="0.2">
      <c r="A172" s="57"/>
      <c r="B172" s="620" t="s">
        <v>904</v>
      </c>
      <c r="C172" s="30" t="s">
        <v>930</v>
      </c>
      <c r="D172" s="39" t="s">
        <v>956</v>
      </c>
    </row>
    <row r="173" spans="1:4" ht="19.5" customHeight="1" x14ac:dyDescent="0.2">
      <c r="A173" s="57"/>
      <c r="B173" s="620" t="s">
        <v>905</v>
      </c>
      <c r="C173" s="30" t="s">
        <v>931</v>
      </c>
      <c r="D173" s="39" t="s">
        <v>956</v>
      </c>
    </row>
    <row r="174" spans="1:4" ht="19.5" customHeight="1" x14ac:dyDescent="0.2">
      <c r="A174" s="57"/>
      <c r="B174" s="620" t="s">
        <v>906</v>
      </c>
      <c r="C174" s="30" t="s">
        <v>932</v>
      </c>
      <c r="D174" s="39" t="s">
        <v>956</v>
      </c>
    </row>
    <row r="175" spans="1:4" ht="19.5" customHeight="1" x14ac:dyDescent="0.2">
      <c r="A175" s="57"/>
      <c r="B175" s="620" t="s">
        <v>907</v>
      </c>
      <c r="C175" s="30" t="s">
        <v>933</v>
      </c>
      <c r="D175" s="39" t="s">
        <v>956</v>
      </c>
    </row>
    <row r="176" spans="1:4" ht="24" customHeight="1" x14ac:dyDescent="0.2">
      <c r="A176" s="57"/>
      <c r="B176" s="45" t="s">
        <v>491</v>
      </c>
      <c r="C176" s="52"/>
      <c r="D176" s="39" t="s">
        <v>956</v>
      </c>
    </row>
    <row r="177" spans="1:4" ht="19.5" customHeight="1" x14ac:dyDescent="0.2">
      <c r="A177" s="57"/>
      <c r="B177" s="620" t="s">
        <v>902</v>
      </c>
      <c r="C177" s="30" t="s">
        <v>934</v>
      </c>
      <c r="D177" s="39" t="s">
        <v>956</v>
      </c>
    </row>
    <row r="178" spans="1:4" ht="19.5" customHeight="1" x14ac:dyDescent="0.2">
      <c r="A178" s="57"/>
      <c r="B178" s="620" t="s">
        <v>903</v>
      </c>
      <c r="C178" s="30" t="s">
        <v>935</v>
      </c>
      <c r="D178" s="39" t="s">
        <v>956</v>
      </c>
    </row>
    <row r="179" spans="1:4" ht="19.5" customHeight="1" x14ac:dyDescent="0.2">
      <c r="A179" s="57"/>
      <c r="B179" s="620" t="s">
        <v>904</v>
      </c>
      <c r="C179" s="30" t="s">
        <v>936</v>
      </c>
      <c r="D179" s="39" t="s">
        <v>956</v>
      </c>
    </row>
    <row r="180" spans="1:4" ht="19.5" customHeight="1" x14ac:dyDescent="0.2">
      <c r="A180" s="57"/>
      <c r="B180" s="620" t="s">
        <v>905</v>
      </c>
      <c r="C180" s="30" t="s">
        <v>937</v>
      </c>
      <c r="D180" s="39" t="s">
        <v>956</v>
      </c>
    </row>
    <row r="181" spans="1:4" ht="19.5" customHeight="1" x14ac:dyDescent="0.2">
      <c r="A181" s="57"/>
      <c r="B181" s="620" t="s">
        <v>906</v>
      </c>
      <c r="C181" s="30" t="s">
        <v>938</v>
      </c>
      <c r="D181" s="39" t="s">
        <v>956</v>
      </c>
    </row>
    <row r="182" spans="1:4" ht="19.5" customHeight="1" x14ac:dyDescent="0.2">
      <c r="A182" s="57"/>
      <c r="B182" s="620" t="s">
        <v>907</v>
      </c>
      <c r="C182" s="30" t="s">
        <v>939</v>
      </c>
      <c r="D182" s="39" t="s">
        <v>956</v>
      </c>
    </row>
    <row r="183" spans="1:4" ht="51" customHeight="1" x14ac:dyDescent="0.2">
      <c r="A183" s="303" t="s">
        <v>1140</v>
      </c>
      <c r="B183" s="283" t="s">
        <v>1761</v>
      </c>
      <c r="C183" s="16" t="s">
        <v>218</v>
      </c>
      <c r="D183" s="39" t="s">
        <v>956</v>
      </c>
    </row>
    <row r="184" spans="1:4" ht="58.5" customHeight="1" x14ac:dyDescent="0.2">
      <c r="A184" s="303" t="s">
        <v>1141</v>
      </c>
      <c r="B184" s="283" t="s">
        <v>1760</v>
      </c>
      <c r="C184" s="16" t="s">
        <v>114</v>
      </c>
      <c r="D184" s="39" t="s">
        <v>956</v>
      </c>
    </row>
    <row r="185" spans="1:4" ht="29.25" customHeight="1" x14ac:dyDescent="0.2">
      <c r="A185" s="303" t="s">
        <v>1142</v>
      </c>
      <c r="B185" s="283" t="s">
        <v>492</v>
      </c>
      <c r="C185" s="16" t="s">
        <v>65</v>
      </c>
      <c r="D185" s="39" t="s">
        <v>956</v>
      </c>
    </row>
    <row r="186" spans="1:4" ht="41.25" customHeight="1" x14ac:dyDescent="0.2">
      <c r="A186" s="303" t="s">
        <v>1143</v>
      </c>
      <c r="B186" s="283" t="s">
        <v>412</v>
      </c>
      <c r="C186" s="16" t="s">
        <v>52</v>
      </c>
      <c r="D186" s="39" t="s">
        <v>956</v>
      </c>
    </row>
    <row r="187" spans="1:4" ht="57.75" customHeight="1" x14ac:dyDescent="0.2">
      <c r="A187" s="303" t="s">
        <v>1144</v>
      </c>
      <c r="B187" s="283" t="s">
        <v>493</v>
      </c>
      <c r="C187" s="16" t="s">
        <v>266</v>
      </c>
      <c r="D187" s="39" t="s">
        <v>956</v>
      </c>
    </row>
    <row r="188" spans="1:4" ht="56.25" customHeight="1" x14ac:dyDescent="0.2">
      <c r="A188" s="303" t="s">
        <v>1145</v>
      </c>
      <c r="B188" s="45" t="s">
        <v>494</v>
      </c>
      <c r="C188" s="30" t="s">
        <v>113</v>
      </c>
      <c r="D188" s="39" t="s">
        <v>956</v>
      </c>
    </row>
    <row r="189" spans="1:4" ht="47.25" customHeight="1" x14ac:dyDescent="0.2">
      <c r="A189" s="303" t="s">
        <v>1147</v>
      </c>
      <c r="B189" s="283" t="s">
        <v>796</v>
      </c>
      <c r="C189" s="16" t="s">
        <v>265</v>
      </c>
      <c r="D189" s="39" t="s">
        <v>956</v>
      </c>
    </row>
    <row r="190" spans="1:4" ht="18" customHeight="1" x14ac:dyDescent="0.2">
      <c r="A190" s="57"/>
      <c r="B190" s="622" t="s">
        <v>1146</v>
      </c>
      <c r="C190" s="16"/>
    </row>
    <row r="191" spans="1:4" ht="20.25" customHeight="1" x14ac:dyDescent="0.2">
      <c r="A191" s="57"/>
      <c r="B191" s="44" t="s">
        <v>206</v>
      </c>
      <c r="C191" s="16"/>
    </row>
    <row r="192" spans="1:4" s="24" customFormat="1" ht="34.5" customHeight="1" x14ac:dyDescent="0.2">
      <c r="A192" s="369" t="s">
        <v>277</v>
      </c>
      <c r="B192" s="370" t="s">
        <v>271</v>
      </c>
      <c r="C192" s="369"/>
      <c r="D192" s="39"/>
    </row>
    <row r="193" spans="1:4" ht="51.75" customHeight="1" x14ac:dyDescent="0.2">
      <c r="A193" s="79" t="s">
        <v>308</v>
      </c>
      <c r="B193" s="617" t="s">
        <v>413</v>
      </c>
      <c r="C193" s="79" t="s">
        <v>757</v>
      </c>
    </row>
    <row r="194" spans="1:4" ht="23.25" customHeight="1" x14ac:dyDescent="0.2">
      <c r="A194" s="58"/>
      <c r="B194" s="622" t="s">
        <v>1148</v>
      </c>
      <c r="C194" s="79"/>
    </row>
    <row r="195" spans="1:4" ht="18" customHeight="1" x14ac:dyDescent="0.2">
      <c r="A195" s="59"/>
      <c r="B195" s="49" t="s">
        <v>206</v>
      </c>
      <c r="C195" s="619"/>
    </row>
    <row r="196" spans="1:4" ht="116.25" customHeight="1" x14ac:dyDescent="0.2">
      <c r="A196" s="58"/>
      <c r="B196" s="617" t="s">
        <v>267</v>
      </c>
      <c r="C196" s="619"/>
    </row>
    <row r="197" spans="1:4" s="24" customFormat="1" ht="34.5" customHeight="1" x14ac:dyDescent="0.2">
      <c r="A197" s="369" t="s">
        <v>1149</v>
      </c>
      <c r="B197" s="370" t="s">
        <v>451</v>
      </c>
      <c r="C197" s="369"/>
      <c r="D197" s="39"/>
    </row>
    <row r="198" spans="1:4" ht="38.25" customHeight="1" x14ac:dyDescent="0.2">
      <c r="A198" s="57" t="s">
        <v>314</v>
      </c>
      <c r="B198" s="620" t="s">
        <v>422</v>
      </c>
      <c r="C198" s="16" t="s">
        <v>34</v>
      </c>
    </row>
    <row r="199" spans="1:4" ht="38.25" customHeight="1" x14ac:dyDescent="0.2">
      <c r="A199" s="57" t="s">
        <v>315</v>
      </c>
      <c r="B199" s="47" t="s">
        <v>752</v>
      </c>
      <c r="C199" s="30" t="s">
        <v>36</v>
      </c>
    </row>
    <row r="200" spans="1:4" ht="18.75" customHeight="1" x14ac:dyDescent="0.2">
      <c r="A200" s="64"/>
      <c r="B200" s="622" t="s">
        <v>1150</v>
      </c>
      <c r="C200" s="30"/>
    </row>
    <row r="201" spans="1:4" ht="22.5" customHeight="1" x14ac:dyDescent="0.2">
      <c r="A201" s="64"/>
      <c r="B201" s="617" t="s">
        <v>205</v>
      </c>
      <c r="C201" s="30"/>
    </row>
    <row r="202" spans="1:4" s="24" customFormat="1" ht="34.5" customHeight="1" x14ac:dyDescent="0.2">
      <c r="A202" s="369" t="s">
        <v>704</v>
      </c>
      <c r="B202" s="370" t="s">
        <v>760</v>
      </c>
      <c r="C202" s="369"/>
      <c r="D202" s="39"/>
    </row>
    <row r="203" spans="1:4" ht="37.5" customHeight="1" x14ac:dyDescent="0.2">
      <c r="A203" s="17" t="s">
        <v>317</v>
      </c>
      <c r="B203" s="622" t="s">
        <v>568</v>
      </c>
      <c r="C203" s="17"/>
      <c r="D203" s="223" t="s">
        <v>959</v>
      </c>
    </row>
    <row r="204" spans="1:4" ht="37.5" customHeight="1" x14ac:dyDescent="0.2">
      <c r="A204" s="619"/>
      <c r="B204" s="617" t="s">
        <v>569</v>
      </c>
      <c r="C204" s="619" t="s">
        <v>255</v>
      </c>
      <c r="D204" s="223" t="s">
        <v>959</v>
      </c>
    </row>
    <row r="205" spans="1:4" ht="19.5" customHeight="1" x14ac:dyDescent="0.2">
      <c r="A205" s="17" t="s">
        <v>318</v>
      </c>
      <c r="B205" s="622" t="s">
        <v>2318</v>
      </c>
      <c r="C205" s="53"/>
      <c r="D205" s="223" t="s">
        <v>959</v>
      </c>
    </row>
    <row r="206" spans="1:4" ht="28.5" customHeight="1" x14ac:dyDescent="0.2">
      <c r="A206" s="619" t="s">
        <v>1151</v>
      </c>
      <c r="B206" s="622" t="s">
        <v>572</v>
      </c>
      <c r="C206" s="53"/>
      <c r="D206" s="223" t="s">
        <v>959</v>
      </c>
    </row>
    <row r="207" spans="1:4" ht="54.75" customHeight="1" x14ac:dyDescent="0.2">
      <c r="A207" s="619"/>
      <c r="B207" s="617" t="s">
        <v>573</v>
      </c>
      <c r="C207" s="618">
        <v>0.04</v>
      </c>
      <c r="D207" s="223" t="s">
        <v>959</v>
      </c>
    </row>
    <row r="208" spans="1:4" s="48" customFormat="1" ht="39.75" customHeight="1" x14ac:dyDescent="0.2">
      <c r="A208" s="619" t="s">
        <v>1152</v>
      </c>
      <c r="B208" s="622" t="s">
        <v>2319</v>
      </c>
      <c r="C208" s="53"/>
      <c r="D208" s="223" t="s">
        <v>959</v>
      </c>
    </row>
    <row r="209" spans="1:4" s="48" customFormat="1" ht="42.75" customHeight="1" x14ac:dyDescent="0.2">
      <c r="A209" s="619"/>
      <c r="B209" s="617" t="s">
        <v>575</v>
      </c>
      <c r="C209" s="618">
        <v>0.01</v>
      </c>
      <c r="D209" s="223" t="s">
        <v>959</v>
      </c>
    </row>
    <row r="210" spans="1:4" ht="42" customHeight="1" x14ac:dyDescent="0.2">
      <c r="A210" s="17" t="s">
        <v>319</v>
      </c>
      <c r="B210" s="622" t="s">
        <v>577</v>
      </c>
      <c r="C210" s="17"/>
      <c r="D210" s="223" t="s">
        <v>959</v>
      </c>
    </row>
    <row r="211" spans="1:4" ht="21" customHeight="1" x14ac:dyDescent="0.2">
      <c r="A211" s="619"/>
      <c r="B211" s="617" t="s">
        <v>578</v>
      </c>
      <c r="C211" s="79" t="s">
        <v>579</v>
      </c>
      <c r="D211" s="223" t="s">
        <v>959</v>
      </c>
    </row>
    <row r="212" spans="1:4" ht="26.25" customHeight="1" x14ac:dyDescent="0.2">
      <c r="A212" s="17" t="s">
        <v>320</v>
      </c>
      <c r="B212" s="807" t="s">
        <v>581</v>
      </c>
      <c r="C212" s="807"/>
      <c r="D212" s="223" t="s">
        <v>959</v>
      </c>
    </row>
    <row r="213" spans="1:4" ht="41.25" customHeight="1" x14ac:dyDescent="0.2">
      <c r="A213" s="619" t="s">
        <v>1153</v>
      </c>
      <c r="B213" s="807" t="s">
        <v>583</v>
      </c>
      <c r="C213" s="807"/>
      <c r="D213" s="223" t="s">
        <v>959</v>
      </c>
    </row>
    <row r="214" spans="1:4" ht="47.25" x14ac:dyDescent="0.2">
      <c r="A214" s="619"/>
      <c r="B214" s="621" t="s">
        <v>2320</v>
      </c>
      <c r="C214" s="15" t="s">
        <v>584</v>
      </c>
      <c r="D214" s="223" t="s">
        <v>959</v>
      </c>
    </row>
    <row r="215" spans="1:4" ht="27" customHeight="1" x14ac:dyDescent="0.2">
      <c r="A215" s="619" t="s">
        <v>1154</v>
      </c>
      <c r="B215" s="807" t="s">
        <v>585</v>
      </c>
      <c r="C215" s="807"/>
      <c r="D215" s="223" t="s">
        <v>959</v>
      </c>
    </row>
    <row r="216" spans="1:4" ht="72" customHeight="1" x14ac:dyDescent="0.2">
      <c r="A216" s="619"/>
      <c r="B216" s="617" t="s">
        <v>596</v>
      </c>
      <c r="C216" s="15" t="s">
        <v>587</v>
      </c>
      <c r="D216" s="223" t="s">
        <v>959</v>
      </c>
    </row>
    <row r="217" spans="1:4" ht="58.5" customHeight="1" x14ac:dyDescent="0.2">
      <c r="A217" s="619" t="s">
        <v>1155</v>
      </c>
      <c r="B217" s="807" t="s">
        <v>2321</v>
      </c>
      <c r="C217" s="807"/>
      <c r="D217" s="223" t="s">
        <v>959</v>
      </c>
    </row>
    <row r="218" spans="1:4" ht="60" customHeight="1" x14ac:dyDescent="0.2">
      <c r="A218" s="619"/>
      <c r="B218" s="617" t="s">
        <v>588</v>
      </c>
      <c r="C218" s="15" t="s">
        <v>2322</v>
      </c>
      <c r="D218" s="223" t="s">
        <v>959</v>
      </c>
    </row>
    <row r="219" spans="1:4" ht="90" customHeight="1" x14ac:dyDescent="0.2">
      <c r="A219" s="17" t="s">
        <v>321</v>
      </c>
      <c r="B219" s="807" t="s">
        <v>590</v>
      </c>
      <c r="C219" s="807"/>
      <c r="D219" s="223" t="s">
        <v>959</v>
      </c>
    </row>
    <row r="220" spans="1:4" ht="24" customHeight="1" x14ac:dyDescent="0.2">
      <c r="A220" s="813"/>
      <c r="B220" s="810" t="s">
        <v>586</v>
      </c>
      <c r="C220" s="812" t="s">
        <v>59</v>
      </c>
      <c r="D220" s="223" t="s">
        <v>959</v>
      </c>
    </row>
    <row r="221" spans="1:4" ht="1.5" customHeight="1" x14ac:dyDescent="0.2">
      <c r="A221" s="813"/>
      <c r="B221" s="810"/>
      <c r="C221" s="812"/>
      <c r="D221" s="223" t="s">
        <v>959</v>
      </c>
    </row>
    <row r="222" spans="1:4" ht="118.5" customHeight="1" x14ac:dyDescent="0.2">
      <c r="A222" s="17" t="s">
        <v>1156</v>
      </c>
      <c r="B222" s="807" t="s">
        <v>592</v>
      </c>
      <c r="C222" s="807"/>
      <c r="D222" s="223" t="s">
        <v>959</v>
      </c>
    </row>
    <row r="223" spans="1:4" ht="21.75" customHeight="1" x14ac:dyDescent="0.2">
      <c r="A223" s="619"/>
      <c r="B223" s="617" t="s">
        <v>586</v>
      </c>
      <c r="C223" s="618" t="s">
        <v>59</v>
      </c>
      <c r="D223" s="223" t="s">
        <v>959</v>
      </c>
    </row>
    <row r="224" spans="1:4" ht="21.75" customHeight="1" x14ac:dyDescent="0.2">
      <c r="A224" s="619"/>
      <c r="B224" s="617" t="s">
        <v>593</v>
      </c>
      <c r="C224" s="618" t="s">
        <v>53</v>
      </c>
      <c r="D224" s="223" t="s">
        <v>959</v>
      </c>
    </row>
    <row r="225" spans="1:4" s="50" customFormat="1" ht="22.5" customHeight="1" x14ac:dyDescent="0.2">
      <c r="A225" s="619"/>
      <c r="B225" s="283" t="s">
        <v>1157</v>
      </c>
      <c r="C225" s="378"/>
      <c r="D225" s="224"/>
    </row>
    <row r="226" spans="1:4" s="50" customFormat="1" ht="36.75" customHeight="1" x14ac:dyDescent="0.2">
      <c r="A226" s="379"/>
      <c r="B226" s="806" t="s">
        <v>775</v>
      </c>
      <c r="C226" s="806"/>
      <c r="D226" s="224"/>
    </row>
    <row r="227" spans="1:4" s="50" customFormat="1" ht="38.25" customHeight="1" x14ac:dyDescent="0.2">
      <c r="A227" s="379"/>
      <c r="B227" s="806" t="s">
        <v>776</v>
      </c>
      <c r="C227" s="806"/>
      <c r="D227" s="224"/>
    </row>
    <row r="228" spans="1:4" s="50" customFormat="1" ht="54" customHeight="1" x14ac:dyDescent="0.2">
      <c r="A228" s="379"/>
      <c r="B228" s="806" t="s">
        <v>777</v>
      </c>
      <c r="C228" s="806"/>
      <c r="D228" s="224"/>
    </row>
    <row r="229" spans="1:4" s="50" customFormat="1" ht="33.75" customHeight="1" x14ac:dyDescent="0.2">
      <c r="A229" s="379"/>
      <c r="B229" s="806" t="s">
        <v>778</v>
      </c>
      <c r="C229" s="806"/>
      <c r="D229" s="224"/>
    </row>
    <row r="230" spans="1:4" s="50" customFormat="1" ht="34.5" customHeight="1" x14ac:dyDescent="0.2">
      <c r="A230" s="379"/>
      <c r="B230" s="806" t="s">
        <v>779</v>
      </c>
      <c r="C230" s="806"/>
      <c r="D230" s="224"/>
    </row>
    <row r="231" spans="1:4" s="50" customFormat="1" ht="33.75" customHeight="1" x14ac:dyDescent="0.2">
      <c r="A231" s="379"/>
      <c r="B231" s="806" t="s">
        <v>780</v>
      </c>
      <c r="C231" s="806"/>
      <c r="D231" s="224"/>
    </row>
    <row r="232" spans="1:4" ht="35.25" customHeight="1" x14ac:dyDescent="0.2">
      <c r="A232" s="379"/>
      <c r="B232" s="806" t="s">
        <v>781</v>
      </c>
      <c r="C232" s="806"/>
      <c r="D232" s="223"/>
    </row>
    <row r="233" spans="1:4" s="23" customFormat="1" ht="56.25" customHeight="1" x14ac:dyDescent="0.2">
      <c r="A233" s="382" t="s">
        <v>1158</v>
      </c>
      <c r="B233" s="62" t="s">
        <v>758</v>
      </c>
      <c r="C233" s="62"/>
      <c r="D233" s="225" t="s">
        <v>959</v>
      </c>
    </row>
    <row r="234" spans="1:4" ht="42.75" customHeight="1" x14ac:dyDescent="0.2">
      <c r="A234" s="619" t="s">
        <v>1159</v>
      </c>
      <c r="B234" s="622" t="s">
        <v>749</v>
      </c>
      <c r="C234" s="53"/>
      <c r="D234" s="223" t="s">
        <v>959</v>
      </c>
    </row>
    <row r="235" spans="1:4" ht="21.75" customHeight="1" x14ac:dyDescent="0.2">
      <c r="A235" s="619"/>
      <c r="B235" s="807" t="s">
        <v>750</v>
      </c>
      <c r="C235" s="807"/>
      <c r="D235" s="223" t="s">
        <v>959</v>
      </c>
    </row>
    <row r="236" spans="1:4" ht="52.5" customHeight="1" x14ac:dyDescent="0.2">
      <c r="A236" s="619"/>
      <c r="B236" s="617" t="s">
        <v>598</v>
      </c>
      <c r="C236" s="618" t="s">
        <v>599</v>
      </c>
      <c r="D236" s="223" t="s">
        <v>959</v>
      </c>
    </row>
    <row r="237" spans="1:4" ht="21.75" customHeight="1" x14ac:dyDescent="0.2">
      <c r="A237" s="619"/>
      <c r="B237" s="622" t="s">
        <v>600</v>
      </c>
      <c r="C237" s="53"/>
      <c r="D237" s="223" t="s">
        <v>959</v>
      </c>
    </row>
    <row r="238" spans="1:4" ht="21.75" customHeight="1" x14ac:dyDescent="0.2">
      <c r="A238" s="619"/>
      <c r="B238" s="51" t="s">
        <v>601</v>
      </c>
      <c r="C238" s="36" t="s">
        <v>602</v>
      </c>
      <c r="D238" s="223" t="s">
        <v>959</v>
      </c>
    </row>
    <row r="239" spans="1:4" ht="21.75" customHeight="1" x14ac:dyDescent="0.2">
      <c r="A239" s="619"/>
      <c r="B239" s="621" t="s">
        <v>603</v>
      </c>
      <c r="C239" s="36" t="s">
        <v>602</v>
      </c>
      <c r="D239" s="223" t="s">
        <v>959</v>
      </c>
    </row>
    <row r="240" spans="1:4" ht="36.75" customHeight="1" x14ac:dyDescent="0.2">
      <c r="A240" s="619"/>
      <c r="B240" s="621" t="s">
        <v>604</v>
      </c>
      <c r="C240" s="36" t="s">
        <v>605</v>
      </c>
      <c r="D240" s="223" t="s">
        <v>959</v>
      </c>
    </row>
    <row r="241" spans="1:4" ht="38.25" customHeight="1" x14ac:dyDescent="0.2">
      <c r="A241" s="619"/>
      <c r="B241" s="621" t="s">
        <v>606</v>
      </c>
      <c r="C241" s="36" t="s">
        <v>607</v>
      </c>
      <c r="D241" s="223" t="s">
        <v>959</v>
      </c>
    </row>
    <row r="242" spans="1:4" ht="23.25" customHeight="1" x14ac:dyDescent="0.2">
      <c r="A242" s="619"/>
      <c r="B242" s="621" t="s">
        <v>608</v>
      </c>
      <c r="C242" s="36" t="s">
        <v>609</v>
      </c>
      <c r="D242" s="223" t="s">
        <v>959</v>
      </c>
    </row>
    <row r="243" spans="1:4" ht="40.5" customHeight="1" x14ac:dyDescent="0.2">
      <c r="A243" s="619"/>
      <c r="B243" s="808" t="s">
        <v>610</v>
      </c>
      <c r="C243" s="808"/>
      <c r="D243" s="223" t="s">
        <v>959</v>
      </c>
    </row>
    <row r="244" spans="1:4" ht="36" customHeight="1" x14ac:dyDescent="0.2">
      <c r="A244" s="619"/>
      <c r="B244" s="621" t="s">
        <v>611</v>
      </c>
      <c r="C244" s="36" t="s">
        <v>612</v>
      </c>
      <c r="D244" s="223" t="s">
        <v>959</v>
      </c>
    </row>
    <row r="245" spans="1:4" ht="53.25" customHeight="1" x14ac:dyDescent="0.2">
      <c r="A245" s="619"/>
      <c r="B245" s="621" t="s">
        <v>613</v>
      </c>
      <c r="C245" s="36" t="s">
        <v>614</v>
      </c>
      <c r="D245" s="223" t="s">
        <v>959</v>
      </c>
    </row>
    <row r="246" spans="1:4" ht="45" customHeight="1" x14ac:dyDescent="0.2">
      <c r="A246" s="619"/>
      <c r="B246" s="808" t="s">
        <v>615</v>
      </c>
      <c r="C246" s="808"/>
      <c r="D246" s="223" t="s">
        <v>959</v>
      </c>
    </row>
    <row r="247" spans="1:4" ht="40.5" customHeight="1" x14ac:dyDescent="0.2">
      <c r="A247" s="619"/>
      <c r="B247" s="621" t="s">
        <v>616</v>
      </c>
      <c r="C247" s="36" t="s">
        <v>617</v>
      </c>
      <c r="D247" s="223" t="s">
        <v>959</v>
      </c>
    </row>
    <row r="248" spans="1:4" ht="54.75" customHeight="1" x14ac:dyDescent="0.2">
      <c r="A248" s="619"/>
      <c r="B248" s="621" t="s">
        <v>613</v>
      </c>
      <c r="C248" s="36" t="s">
        <v>605</v>
      </c>
      <c r="D248" s="223" t="s">
        <v>959</v>
      </c>
    </row>
    <row r="249" spans="1:4" ht="36" customHeight="1" x14ac:dyDescent="0.2">
      <c r="A249" s="619"/>
      <c r="B249" s="808" t="s">
        <v>618</v>
      </c>
      <c r="C249" s="808"/>
      <c r="D249" s="223" t="s">
        <v>959</v>
      </c>
    </row>
    <row r="250" spans="1:4" ht="21" customHeight="1" x14ac:dyDescent="0.2">
      <c r="A250" s="619"/>
      <c r="B250" s="621" t="s">
        <v>619</v>
      </c>
      <c r="C250" s="36" t="s">
        <v>614</v>
      </c>
      <c r="D250" s="223" t="s">
        <v>959</v>
      </c>
    </row>
    <row r="251" spans="1:4" ht="21" customHeight="1" x14ac:dyDescent="0.2">
      <c r="A251" s="619"/>
      <c r="B251" s="621" t="s">
        <v>620</v>
      </c>
      <c r="C251" s="36" t="s">
        <v>621</v>
      </c>
      <c r="D251" s="223" t="s">
        <v>959</v>
      </c>
    </row>
    <row r="252" spans="1:4" ht="39.75" customHeight="1" x14ac:dyDescent="0.2">
      <c r="A252" s="619"/>
      <c r="B252" s="621" t="s">
        <v>622</v>
      </c>
      <c r="C252" s="36" t="s">
        <v>623</v>
      </c>
      <c r="D252" s="223" t="s">
        <v>959</v>
      </c>
    </row>
    <row r="253" spans="1:4" ht="24.75" customHeight="1" x14ac:dyDescent="0.2">
      <c r="A253" s="619" t="s">
        <v>1160</v>
      </c>
      <c r="B253" s="622" t="s">
        <v>751</v>
      </c>
      <c r="C253" s="53"/>
      <c r="D253" s="223" t="s">
        <v>959</v>
      </c>
    </row>
    <row r="254" spans="1:4" ht="19.5" customHeight="1" x14ac:dyDescent="0.2">
      <c r="A254" s="619"/>
      <c r="B254" s="622" t="s">
        <v>625</v>
      </c>
      <c r="C254" s="53"/>
      <c r="D254" s="223" t="s">
        <v>959</v>
      </c>
    </row>
    <row r="255" spans="1:4" ht="47.25" x14ac:dyDescent="0.2">
      <c r="A255" s="619"/>
      <c r="B255" s="617" t="s">
        <v>598</v>
      </c>
      <c r="C255" s="618" t="s">
        <v>626</v>
      </c>
      <c r="D255" s="223" t="s">
        <v>959</v>
      </c>
    </row>
    <row r="256" spans="1:4" ht="24.75" customHeight="1" x14ac:dyDescent="0.2">
      <c r="A256" s="380"/>
      <c r="B256" s="809" t="s">
        <v>1161</v>
      </c>
      <c r="C256" s="809"/>
    </row>
    <row r="257" spans="1:4" ht="54" customHeight="1" x14ac:dyDescent="0.2">
      <c r="A257" s="380"/>
      <c r="B257" s="805" t="s">
        <v>627</v>
      </c>
      <c r="C257" s="805"/>
    </row>
    <row r="258" spans="1:4" ht="24.75" customHeight="1" x14ac:dyDescent="0.2">
      <c r="A258" s="380"/>
      <c r="B258" s="805" t="s">
        <v>628</v>
      </c>
      <c r="C258" s="805"/>
    </row>
    <row r="259" spans="1:4" s="24" customFormat="1" ht="39.75" customHeight="1" x14ac:dyDescent="0.2">
      <c r="A259" s="369" t="s">
        <v>322</v>
      </c>
      <c r="B259" s="370" t="s">
        <v>1045</v>
      </c>
      <c r="C259" s="369"/>
      <c r="D259" s="39"/>
    </row>
    <row r="260" spans="1:4" ht="61.5" customHeight="1" x14ac:dyDescent="0.2">
      <c r="A260" s="58" t="s">
        <v>323</v>
      </c>
      <c r="B260" s="72" t="s">
        <v>1048</v>
      </c>
      <c r="C260" s="79" t="s">
        <v>59</v>
      </c>
    </row>
    <row r="261" spans="1:4" ht="21" customHeight="1" x14ac:dyDescent="0.2">
      <c r="A261" s="58"/>
      <c r="B261" s="622" t="s">
        <v>1162</v>
      </c>
      <c r="C261" s="79"/>
    </row>
    <row r="262" spans="1:4" ht="52.5" customHeight="1" x14ac:dyDescent="0.2">
      <c r="A262" s="58"/>
      <c r="B262" s="239" t="s">
        <v>1061</v>
      </c>
      <c r="C262" s="79"/>
    </row>
  </sheetData>
  <mergeCells count="29">
    <mergeCell ref="B227:C227"/>
    <mergeCell ref="B212:C212"/>
    <mergeCell ref="B213:C213"/>
    <mergeCell ref="B215:C215"/>
    <mergeCell ref="B217:C217"/>
    <mergeCell ref="B219:C219"/>
    <mergeCell ref="B226:C226"/>
    <mergeCell ref="B65:C65"/>
    <mergeCell ref="B67:C67"/>
    <mergeCell ref="A1:C1"/>
    <mergeCell ref="B222:C222"/>
    <mergeCell ref="B220:B221"/>
    <mergeCell ref="C220:C221"/>
    <mergeCell ref="A220:A221"/>
    <mergeCell ref="B66:C66"/>
    <mergeCell ref="B104:C104"/>
    <mergeCell ref="B105:C105"/>
    <mergeCell ref="B228:C228"/>
    <mergeCell ref="B229:C229"/>
    <mergeCell ref="B230:C230"/>
    <mergeCell ref="B249:C249"/>
    <mergeCell ref="B256:C256"/>
    <mergeCell ref="B258:C258"/>
    <mergeCell ref="B231:C231"/>
    <mergeCell ref="B232:C232"/>
    <mergeCell ref="B235:C235"/>
    <mergeCell ref="B243:C243"/>
    <mergeCell ref="B246:C246"/>
    <mergeCell ref="B257:C257"/>
  </mergeCells>
  <printOptions horizontalCentered="1"/>
  <pageMargins left="0.39370078740157483" right="0.39370078740157483" top="0.39370078740157483" bottom="0.39370078740157483" header="0" footer="0"/>
  <pageSetup paperSize="9" scale="76" fitToHeight="32" orientation="portrait" r:id="rId1"/>
  <headerFooter>
    <oddHeader>&amp;L&amp;"Calibri"&amp;10&amp;K000000ВНУТРЕННЯЯ ИНФОРМАЦИЯ&amp;1#_x000D_&amp;"Calibri"&amp;11&amp;K000000&amp;"times new roman"&amp;10&amp;KB3B3B3&amp;BВНУТРЕННЯЯ ИНФОРМАЦИЯ</oddHeader>
    <oddFooter>&amp;L&amp;"times new roman"&amp;10&amp;KB3B3B3&amp;BВНУТРЕННЯЯ ИНФОРМАЦИЯ</oddFooter>
    <evenHeader>&amp;L&amp;"times new roman"&amp;10&amp;KB3B3B3&amp;BВНУТРЕННЯЯ ИНФОРМАЦИЯ</evenHeader>
    <evenFooter>&amp;L&amp;"times new roman"&amp;10&amp;KB3B3B3&amp;BВНУТРЕННЯЯ ИНФОРМАЦИЯ</evenFooter>
    <firstHeader>&amp;L&amp;"times new roman"&amp;10&amp;KB3B3B3&amp;BВНУТРЕННЯЯ ИНФОРМАЦИЯ</firstHeader>
    <firstFooter>&amp;C&amp;"Arial Narrow,обычный"&amp;10Стр. &amp;P из &amp;N&amp;L&amp;"times new roman"&amp;10&amp;KB3B3B3&amp;BВНУТРЕННЯЯ ИНФОРМАЦИЯ</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A1:F447"/>
  <sheetViews>
    <sheetView view="pageBreakPreview" zoomScale="75" zoomScaleNormal="75" zoomScaleSheetLayoutView="75" workbookViewId="0">
      <pane xSplit="3" ySplit="3" topLeftCell="D432" activePane="bottomRight" state="frozen"/>
      <selection activeCell="B10" sqref="B10"/>
      <selection pane="topRight" activeCell="B10" sqref="B10"/>
      <selection pane="bottomLeft" activeCell="B10" sqref="B10"/>
      <selection pane="bottomRight" sqref="A1:C1"/>
    </sheetView>
  </sheetViews>
  <sheetFormatPr defaultColWidth="8.88671875" defaultRowHeight="15.75" x14ac:dyDescent="0.2"/>
  <cols>
    <col min="1" max="1" width="10.109375" style="311" customWidth="1"/>
    <col min="2" max="2" width="63.44140625" style="25" customWidth="1"/>
    <col min="3" max="3" width="29.5546875" style="311" customWidth="1"/>
    <col min="4" max="4" width="28.109375" style="311" customWidth="1"/>
    <col min="5" max="5" width="27.44140625" style="311" customWidth="1"/>
    <col min="6" max="6" width="48" style="25" customWidth="1"/>
    <col min="7" max="16384" width="8.88671875" style="25"/>
  </cols>
  <sheetData>
    <row r="1" spans="1:6" ht="20.25" x14ac:dyDescent="0.2">
      <c r="A1" s="815" t="s">
        <v>1740</v>
      </c>
      <c r="B1" s="815"/>
      <c r="C1" s="815"/>
      <c r="D1" s="76" t="s">
        <v>2437</v>
      </c>
      <c r="E1" s="511" t="s">
        <v>2438</v>
      </c>
    </row>
    <row r="2" spans="1:6" x14ac:dyDescent="0.2">
      <c r="A2" s="407"/>
      <c r="B2" s="408"/>
      <c r="C2" s="406"/>
      <c r="D2" s="515"/>
      <c r="E2" s="76"/>
    </row>
    <row r="3" spans="1:6" x14ac:dyDescent="0.2">
      <c r="A3" s="236" t="s">
        <v>270</v>
      </c>
      <c r="B3" s="236" t="s">
        <v>706</v>
      </c>
      <c r="C3" s="236" t="s">
        <v>707</v>
      </c>
      <c r="D3" s="21" t="s">
        <v>2210</v>
      </c>
      <c r="E3" s="311" t="s">
        <v>2210</v>
      </c>
      <c r="F3" s="311" t="s">
        <v>955</v>
      </c>
    </row>
    <row r="4" spans="1:6" s="409" customFormat="1" ht="112.5" x14ac:dyDescent="0.2">
      <c r="A4" s="40"/>
      <c r="B4" s="384" t="s">
        <v>1836</v>
      </c>
      <c r="C4" s="40"/>
      <c r="D4" s="457"/>
      <c r="E4" s="457"/>
    </row>
    <row r="5" spans="1:6" x14ac:dyDescent="0.2">
      <c r="A5" s="369" t="s">
        <v>1091</v>
      </c>
      <c r="B5" s="370" t="s">
        <v>429</v>
      </c>
      <c r="C5" s="369"/>
      <c r="D5" s="458"/>
      <c r="E5" s="458"/>
      <c r="F5" s="25" t="s">
        <v>962</v>
      </c>
    </row>
    <row r="6" spans="1:6" ht="31.5" x14ac:dyDescent="0.2">
      <c r="A6" s="405" t="s">
        <v>230</v>
      </c>
      <c r="B6" s="410" t="s">
        <v>1174</v>
      </c>
      <c r="C6" s="405"/>
      <c r="D6" s="459"/>
      <c r="E6" s="459"/>
      <c r="F6" s="25" t="s">
        <v>962</v>
      </c>
    </row>
    <row r="7" spans="1:6" ht="78.75" x14ac:dyDescent="0.2">
      <c r="A7" s="70" t="s">
        <v>231</v>
      </c>
      <c r="B7" s="69" t="s">
        <v>2681</v>
      </c>
      <c r="C7" s="505" t="s">
        <v>59</v>
      </c>
      <c r="D7" s="459"/>
      <c r="E7" s="459"/>
    </row>
    <row r="8" spans="1:6" ht="63" x14ac:dyDescent="0.2">
      <c r="A8" s="412" t="s">
        <v>232</v>
      </c>
      <c r="B8" s="37" t="s">
        <v>2682</v>
      </c>
      <c r="C8" s="627" t="s">
        <v>228</v>
      </c>
      <c r="D8" s="460">
        <v>767</v>
      </c>
      <c r="E8" s="511">
        <f>'[2]Открытие Алматы и Астана'!$F$7</f>
        <v>1072.6240666915921</v>
      </c>
      <c r="F8" s="25" t="s">
        <v>962</v>
      </c>
    </row>
    <row r="9" spans="1:6" ht="63" x14ac:dyDescent="0.2">
      <c r="A9" s="70" t="s">
        <v>233</v>
      </c>
      <c r="B9" s="37" t="s">
        <v>2683</v>
      </c>
      <c r="C9" s="70" t="s">
        <v>229</v>
      </c>
      <c r="F9" s="25" t="s">
        <v>962</v>
      </c>
    </row>
    <row r="10" spans="1:6" ht="31.5" x14ac:dyDescent="0.2">
      <c r="A10" s="70" t="s">
        <v>234</v>
      </c>
      <c r="B10" s="69" t="s">
        <v>469</v>
      </c>
      <c r="C10" s="505" t="s">
        <v>59</v>
      </c>
      <c r="D10" s="460"/>
      <c r="E10" s="511"/>
      <c r="F10" s="25" t="s">
        <v>962</v>
      </c>
    </row>
    <row r="11" spans="1:6" x14ac:dyDescent="0.2">
      <c r="A11" s="70" t="s">
        <v>235</v>
      </c>
      <c r="B11" s="74" t="s">
        <v>2684</v>
      </c>
      <c r="C11" s="70" t="s">
        <v>59</v>
      </c>
      <c r="D11" s="460">
        <v>767</v>
      </c>
      <c r="E11" s="511">
        <f>'[2]Открытие Алматы и Астана'!$F$7</f>
        <v>1072.6240666915921</v>
      </c>
      <c r="F11" s="25" t="s">
        <v>962</v>
      </c>
    </row>
    <row r="12" spans="1:6" ht="31.5" x14ac:dyDescent="0.2">
      <c r="A12" s="70" t="s">
        <v>236</v>
      </c>
      <c r="B12" s="69" t="s">
        <v>430</v>
      </c>
      <c r="C12" s="70" t="s">
        <v>59</v>
      </c>
      <c r="D12" s="459"/>
      <c r="E12" s="459"/>
      <c r="F12" s="25" t="s">
        <v>962</v>
      </c>
    </row>
    <row r="13" spans="1:6" x14ac:dyDescent="0.2">
      <c r="A13" s="70" t="s">
        <v>237</v>
      </c>
      <c r="B13" s="69" t="s">
        <v>703</v>
      </c>
      <c r="C13" s="70" t="s">
        <v>59</v>
      </c>
      <c r="D13" s="460"/>
      <c r="E13" s="460"/>
      <c r="F13" s="25" t="s">
        <v>962</v>
      </c>
    </row>
    <row r="14" spans="1:6" x14ac:dyDescent="0.2">
      <c r="A14" s="70" t="s">
        <v>1175</v>
      </c>
      <c r="B14" s="69" t="s">
        <v>431</v>
      </c>
      <c r="C14" s="70" t="s">
        <v>6</v>
      </c>
      <c r="D14" s="460">
        <v>767</v>
      </c>
      <c r="E14" s="511">
        <f>'[2]Открытие Алматы и Астана'!$F$7</f>
        <v>1072.6240666915921</v>
      </c>
      <c r="F14" s="25" t="s">
        <v>962</v>
      </c>
    </row>
    <row r="15" spans="1:6" x14ac:dyDescent="0.2">
      <c r="A15" s="405" t="s">
        <v>239</v>
      </c>
      <c r="B15" s="410" t="s">
        <v>1177</v>
      </c>
      <c r="C15" s="405"/>
      <c r="D15" s="460"/>
      <c r="E15" s="460"/>
      <c r="F15" s="25" t="s">
        <v>962</v>
      </c>
    </row>
    <row r="16" spans="1:6" ht="47.25" x14ac:dyDescent="0.2">
      <c r="A16" s="70" t="s">
        <v>240</v>
      </c>
      <c r="B16" s="411" t="s">
        <v>2685</v>
      </c>
      <c r="C16" s="505" t="s">
        <v>2686</v>
      </c>
      <c r="D16" s="460"/>
      <c r="E16" s="460"/>
      <c r="F16" s="25" t="s">
        <v>962</v>
      </c>
    </row>
    <row r="17" spans="1:6" ht="47.25" x14ac:dyDescent="0.2">
      <c r="A17" s="505" t="s">
        <v>241</v>
      </c>
      <c r="B17" s="411" t="s">
        <v>2687</v>
      </c>
      <c r="C17" s="505" t="s">
        <v>2688</v>
      </c>
      <c r="D17" s="460"/>
      <c r="E17" s="460"/>
      <c r="F17" s="25" t="s">
        <v>962</v>
      </c>
    </row>
    <row r="18" spans="1:6" ht="31.5" x14ac:dyDescent="0.2">
      <c r="A18" s="70" t="s">
        <v>276</v>
      </c>
      <c r="B18" s="69" t="s">
        <v>2689</v>
      </c>
      <c r="C18" s="70" t="s">
        <v>59</v>
      </c>
      <c r="D18" s="459"/>
      <c r="E18" s="459"/>
      <c r="F18" s="25" t="s">
        <v>962</v>
      </c>
    </row>
    <row r="19" spans="1:6" ht="31.15" customHeight="1" x14ac:dyDescent="0.2">
      <c r="A19" s="70" t="s">
        <v>1178</v>
      </c>
      <c r="B19" s="69" t="s">
        <v>432</v>
      </c>
      <c r="C19" s="70"/>
      <c r="D19" s="460"/>
      <c r="E19" s="460"/>
      <c r="F19" s="25" t="s">
        <v>962</v>
      </c>
    </row>
    <row r="20" spans="1:6" ht="18.600000000000001" customHeight="1" x14ac:dyDescent="0.2">
      <c r="A20" s="70"/>
      <c r="B20" s="69" t="s">
        <v>1904</v>
      </c>
      <c r="C20" s="70" t="s">
        <v>77</v>
      </c>
      <c r="D20" s="460"/>
      <c r="E20" s="460"/>
    </row>
    <row r="21" spans="1:6" ht="18.600000000000001" customHeight="1" x14ac:dyDescent="0.2">
      <c r="A21" s="70"/>
      <c r="B21" s="69" t="s">
        <v>1905</v>
      </c>
      <c r="C21" s="70" t="s">
        <v>4</v>
      </c>
      <c r="D21" s="460"/>
      <c r="E21" s="460"/>
      <c r="F21" s="25" t="s">
        <v>962</v>
      </c>
    </row>
    <row r="22" spans="1:6" x14ac:dyDescent="0.2">
      <c r="A22" s="70" t="s">
        <v>2242</v>
      </c>
      <c r="B22" s="411" t="s">
        <v>2690</v>
      </c>
      <c r="C22" s="70" t="s">
        <v>61</v>
      </c>
      <c r="D22" s="460"/>
      <c r="E22" s="460"/>
      <c r="F22" s="25" t="s">
        <v>962</v>
      </c>
    </row>
    <row r="23" spans="1:6" x14ac:dyDescent="0.2">
      <c r="A23" s="505" t="s">
        <v>2345</v>
      </c>
      <c r="B23" s="411" t="s">
        <v>2691</v>
      </c>
      <c r="C23" s="505" t="s">
        <v>61</v>
      </c>
      <c r="D23" s="460"/>
      <c r="E23" s="460"/>
      <c r="F23" s="25" t="s">
        <v>962</v>
      </c>
    </row>
    <row r="24" spans="1:6" x14ac:dyDescent="0.2">
      <c r="A24" s="405" t="s">
        <v>242</v>
      </c>
      <c r="B24" s="410" t="s">
        <v>1179</v>
      </c>
      <c r="C24" s="70"/>
      <c r="D24" s="460"/>
      <c r="E24" s="460"/>
      <c r="F24" s="25" t="s">
        <v>962</v>
      </c>
    </row>
    <row r="25" spans="1:6" ht="31.5" x14ac:dyDescent="0.2">
      <c r="A25" s="70" t="s">
        <v>238</v>
      </c>
      <c r="B25" s="69" t="s">
        <v>1180</v>
      </c>
      <c r="C25" s="70" t="s">
        <v>1906</v>
      </c>
    </row>
    <row r="26" spans="1:6" ht="47.25" x14ac:dyDescent="0.2">
      <c r="A26" s="70" t="s">
        <v>243</v>
      </c>
      <c r="B26" s="69" t="s">
        <v>1181</v>
      </c>
      <c r="C26" s="70" t="s">
        <v>59</v>
      </c>
    </row>
    <row r="27" spans="1:6" ht="63" x14ac:dyDescent="0.2">
      <c r="A27" s="70" t="s">
        <v>245</v>
      </c>
      <c r="B27" s="411" t="s">
        <v>1907</v>
      </c>
      <c r="C27" s="70" t="s">
        <v>59</v>
      </c>
      <c r="D27" s="460">
        <v>1815</v>
      </c>
      <c r="E27" s="511">
        <f>[3]Техкарта!$J$13</f>
        <v>0</v>
      </c>
      <c r="F27" s="25" t="s">
        <v>962</v>
      </c>
    </row>
    <row r="28" spans="1:6" x14ac:dyDescent="0.2">
      <c r="A28" s="627"/>
      <c r="B28" s="410" t="s">
        <v>2692</v>
      </c>
      <c r="C28" s="627"/>
      <c r="D28" s="460"/>
      <c r="E28" s="460"/>
    </row>
    <row r="29" spans="1:6" ht="31.5" x14ac:dyDescent="0.2">
      <c r="A29" s="627"/>
      <c r="B29" s="421" t="s">
        <v>2693</v>
      </c>
      <c r="C29" s="627"/>
      <c r="D29" s="460"/>
      <c r="E29" s="460"/>
    </row>
    <row r="30" spans="1:6" x14ac:dyDescent="0.2">
      <c r="A30" s="369" t="s">
        <v>566</v>
      </c>
      <c r="B30" s="370" t="s">
        <v>433</v>
      </c>
      <c r="C30" s="369"/>
      <c r="D30" s="458"/>
      <c r="E30" s="458"/>
      <c r="F30" s="25" t="s">
        <v>962</v>
      </c>
    </row>
    <row r="31" spans="1:6" x14ac:dyDescent="0.2">
      <c r="A31" s="60" t="s">
        <v>567</v>
      </c>
      <c r="B31" s="61" t="s">
        <v>26</v>
      </c>
      <c r="C31" s="60"/>
      <c r="D31" s="461"/>
      <c r="E31" s="511"/>
      <c r="F31" s="25" t="s">
        <v>962</v>
      </c>
    </row>
    <row r="32" spans="1:6" ht="31.5" x14ac:dyDescent="0.2">
      <c r="A32" s="405" t="s">
        <v>597</v>
      </c>
      <c r="B32" s="413" t="s">
        <v>753</v>
      </c>
      <c r="C32" s="405" t="s">
        <v>1908</v>
      </c>
      <c r="D32" s="459">
        <v>368</v>
      </c>
      <c r="E32" s="511">
        <f>'[4]Укрупнение-размен купюр монет'!$F$6</f>
        <v>439.76409015764023</v>
      </c>
      <c r="F32" s="25" t="s">
        <v>962</v>
      </c>
    </row>
    <row r="33" spans="1:5" ht="31.5" x14ac:dyDescent="0.2">
      <c r="A33" s="405" t="s">
        <v>624</v>
      </c>
      <c r="B33" s="413" t="s">
        <v>1182</v>
      </c>
      <c r="C33" s="70"/>
      <c r="D33" s="460"/>
      <c r="E33" s="511"/>
    </row>
    <row r="34" spans="1:5" ht="31.5" x14ac:dyDescent="0.2">
      <c r="A34" s="70" t="s">
        <v>1183</v>
      </c>
      <c r="B34" s="69" t="s">
        <v>2696</v>
      </c>
      <c r="C34" s="70" t="s">
        <v>1909</v>
      </c>
      <c r="D34" s="460">
        <v>1943</v>
      </c>
      <c r="E34" s="511">
        <f>'[4]Прием-пересчет наличных в тенге'!$F$8</f>
        <v>2318.3937969813846</v>
      </c>
    </row>
    <row r="35" spans="1:5" ht="31.5" x14ac:dyDescent="0.2">
      <c r="A35" s="70" t="s">
        <v>1184</v>
      </c>
      <c r="B35" s="69" t="s">
        <v>2697</v>
      </c>
      <c r="C35" s="70" t="s">
        <v>1910</v>
      </c>
      <c r="D35" s="460">
        <v>1943</v>
      </c>
      <c r="E35" s="511">
        <f>'[4]Прием-пересчет наличных в тенге'!$F$8</f>
        <v>2318.3937969813846</v>
      </c>
    </row>
    <row r="36" spans="1:5" ht="31.5" x14ac:dyDescent="0.2">
      <c r="A36" s="70" t="s">
        <v>1185</v>
      </c>
      <c r="B36" s="69" t="s">
        <v>2698</v>
      </c>
      <c r="C36" s="70" t="s">
        <v>1911</v>
      </c>
      <c r="D36" s="460">
        <v>1943</v>
      </c>
      <c r="E36" s="511">
        <f>'[4]Прием-пересчет наличных в тенге'!$F$8</f>
        <v>2318.3937969813846</v>
      </c>
    </row>
    <row r="37" spans="1:5" ht="47.25" x14ac:dyDescent="0.2">
      <c r="A37" s="70" t="s">
        <v>1186</v>
      </c>
      <c r="B37" s="411" t="s">
        <v>1912</v>
      </c>
      <c r="C37" s="70" t="s">
        <v>1786</v>
      </c>
      <c r="D37" s="460"/>
      <c r="E37" s="460"/>
    </row>
    <row r="38" spans="1:5" ht="31.5" x14ac:dyDescent="0.2">
      <c r="A38" s="70" t="s">
        <v>1189</v>
      </c>
      <c r="B38" s="69" t="s">
        <v>1913</v>
      </c>
      <c r="C38" s="70" t="s">
        <v>1914</v>
      </c>
      <c r="D38" s="460"/>
      <c r="E38" s="460"/>
    </row>
    <row r="39" spans="1:5" x14ac:dyDescent="0.2">
      <c r="A39" s="405" t="s">
        <v>1093</v>
      </c>
      <c r="B39" s="73" t="s">
        <v>1100</v>
      </c>
      <c r="C39" s="70"/>
      <c r="D39" s="460"/>
      <c r="E39" s="460"/>
    </row>
    <row r="40" spans="1:5" ht="31.5" x14ac:dyDescent="0.2">
      <c r="A40" s="70" t="s">
        <v>1187</v>
      </c>
      <c r="B40" s="69" t="s">
        <v>2699</v>
      </c>
      <c r="C40" s="70" t="s">
        <v>1915</v>
      </c>
      <c r="D40" s="460">
        <v>2370</v>
      </c>
      <c r="E40" s="511">
        <f>'[4]Выдача наличных в тенге'!$F$8</f>
        <v>2826.7720359561013</v>
      </c>
    </row>
    <row r="41" spans="1:5" ht="31.5" x14ac:dyDescent="0.2">
      <c r="A41" s="70" t="s">
        <v>1188</v>
      </c>
      <c r="B41" s="69" t="s">
        <v>2700</v>
      </c>
      <c r="C41" s="70" t="s">
        <v>1916</v>
      </c>
      <c r="D41" s="460">
        <v>2370</v>
      </c>
      <c r="E41" s="511">
        <f>'[4]Выдача наличных в тенге'!$F$8</f>
        <v>2826.7720359561013</v>
      </c>
    </row>
    <row r="42" spans="1:5" x14ac:dyDescent="0.2">
      <c r="A42" s="405" t="s">
        <v>1190</v>
      </c>
      <c r="B42" s="410" t="s">
        <v>1817</v>
      </c>
      <c r="C42" s="70"/>
      <c r="D42" s="460"/>
      <c r="E42" s="460"/>
    </row>
    <row r="43" spans="1:5" ht="31.5" x14ac:dyDescent="0.2">
      <c r="A43" s="70" t="s">
        <v>1193</v>
      </c>
      <c r="B43" s="411" t="s">
        <v>1817</v>
      </c>
      <c r="C43" s="70" t="s">
        <v>1917</v>
      </c>
      <c r="D43" s="460">
        <v>1380</v>
      </c>
      <c r="E43" s="521">
        <f>'[5]Пересчет инкассируемой выручки'!$G$22</f>
        <v>1544.8086439317083</v>
      </c>
    </row>
    <row r="44" spans="1:5" ht="31.5" x14ac:dyDescent="0.2">
      <c r="A44" s="70" t="s">
        <v>1918</v>
      </c>
      <c r="B44" s="69" t="s">
        <v>1919</v>
      </c>
      <c r="C44" s="70" t="s">
        <v>1920</v>
      </c>
      <c r="D44" s="460">
        <v>2760</v>
      </c>
      <c r="E44" s="511">
        <f>'[5]Пересчет инкассируемой выручки'!$G$23</f>
        <v>3089.617287863417</v>
      </c>
    </row>
    <row r="45" spans="1:5" x14ac:dyDescent="0.2">
      <c r="A45" s="405" t="s">
        <v>1191</v>
      </c>
      <c r="B45" s="410" t="s">
        <v>1921</v>
      </c>
      <c r="C45" s="70" t="s">
        <v>1922</v>
      </c>
      <c r="D45" s="460"/>
      <c r="E45" s="460"/>
    </row>
    <row r="46" spans="1:5" x14ac:dyDescent="0.2">
      <c r="A46" s="405" t="s">
        <v>1192</v>
      </c>
      <c r="B46" s="410" t="s">
        <v>1923</v>
      </c>
      <c r="C46" s="70" t="s">
        <v>36</v>
      </c>
      <c r="D46" s="460">
        <v>2785</v>
      </c>
      <c r="E46" s="511">
        <f>'[4]Выдача чековой книжки'!$F$9</f>
        <v>3464.7519058579946</v>
      </c>
    </row>
    <row r="47" spans="1:5" x14ac:dyDescent="0.2">
      <c r="A47" s="60" t="s">
        <v>570</v>
      </c>
      <c r="B47" s="61" t="s">
        <v>27</v>
      </c>
      <c r="C47" s="60"/>
      <c r="D47" s="461"/>
      <c r="E47" s="461"/>
    </row>
    <row r="48" spans="1:5" ht="31.5" x14ac:dyDescent="0.2">
      <c r="A48" s="405" t="s">
        <v>571</v>
      </c>
      <c r="B48" s="413" t="s">
        <v>1924</v>
      </c>
      <c r="C48" s="70" t="s">
        <v>1925</v>
      </c>
      <c r="D48" s="460" t="s">
        <v>2436</v>
      </c>
      <c r="E48" s="512" t="s">
        <v>2435</v>
      </c>
    </row>
    <row r="49" spans="1:6" x14ac:dyDescent="0.2">
      <c r="A49" s="405" t="s">
        <v>574</v>
      </c>
      <c r="B49" s="410" t="s">
        <v>1886</v>
      </c>
      <c r="C49" s="70"/>
      <c r="D49" s="460"/>
      <c r="E49" s="460"/>
    </row>
    <row r="50" spans="1:6" ht="31.5" x14ac:dyDescent="0.2">
      <c r="A50" s="70" t="s">
        <v>1837</v>
      </c>
      <c r="B50" s="411" t="s">
        <v>1926</v>
      </c>
      <c r="C50" s="70" t="s">
        <v>1927</v>
      </c>
      <c r="D50" s="460">
        <v>2248</v>
      </c>
      <c r="E50" s="511">
        <f>'[4]Прием-пересчет налич.в ин.валют'!$F$9</f>
        <v>2685.0452779012153</v>
      </c>
    </row>
    <row r="51" spans="1:6" ht="31.5" x14ac:dyDescent="0.2">
      <c r="A51" s="70" t="s">
        <v>1887</v>
      </c>
      <c r="B51" s="411" t="s">
        <v>1928</v>
      </c>
      <c r="C51" s="70" t="s">
        <v>2313</v>
      </c>
      <c r="D51" s="460">
        <v>2248</v>
      </c>
      <c r="E51" s="511">
        <f>'[4]Прием-пересчет налич.в ин.валют'!$F$9</f>
        <v>2685.0452779012153</v>
      </c>
    </row>
    <row r="52" spans="1:6" x14ac:dyDescent="0.2">
      <c r="A52" s="405" t="s">
        <v>1194</v>
      </c>
      <c r="B52" s="410" t="s">
        <v>1100</v>
      </c>
      <c r="C52" s="70" t="s">
        <v>1929</v>
      </c>
      <c r="D52" s="460">
        <v>2614</v>
      </c>
      <c r="E52" s="511">
        <f>'[4]Выдача наличных в ин.вал'!$F$9</f>
        <v>3120.7980541652578</v>
      </c>
    </row>
    <row r="53" spans="1:6" ht="31.5" x14ac:dyDescent="0.2">
      <c r="A53" s="405" t="s">
        <v>1195</v>
      </c>
      <c r="B53" s="73" t="s">
        <v>392</v>
      </c>
      <c r="C53" s="70" t="s">
        <v>32</v>
      </c>
      <c r="D53" s="460"/>
      <c r="E53" s="460"/>
    </row>
    <row r="54" spans="1:6" x14ac:dyDescent="0.2">
      <c r="A54" s="369" t="s">
        <v>278</v>
      </c>
      <c r="B54" s="370" t="s">
        <v>434</v>
      </c>
      <c r="C54" s="369"/>
      <c r="D54" s="458"/>
      <c r="E54" s="458"/>
    </row>
    <row r="55" spans="1:6" s="400" customFormat="1" x14ac:dyDescent="0.2">
      <c r="A55" s="60" t="s">
        <v>279</v>
      </c>
      <c r="B55" s="61" t="s">
        <v>26</v>
      </c>
      <c r="C55" s="60"/>
      <c r="D55" s="461"/>
      <c r="E55" s="461"/>
      <c r="F55" s="513"/>
    </row>
    <row r="56" spans="1:6" s="29" customFormat="1" x14ac:dyDescent="0.2">
      <c r="A56" s="405" t="s">
        <v>280</v>
      </c>
      <c r="B56" s="410" t="s">
        <v>1781</v>
      </c>
      <c r="C56" s="405"/>
      <c r="D56" s="459"/>
      <c r="E56" s="459"/>
    </row>
    <row r="57" spans="1:6" x14ac:dyDescent="0.2">
      <c r="A57" s="70"/>
      <c r="B57" s="74" t="s">
        <v>1806</v>
      </c>
      <c r="C57" s="70" t="s">
        <v>42</v>
      </c>
      <c r="D57" s="460">
        <v>257</v>
      </c>
      <c r="E57" s="521">
        <f>'[6]Внутрибанк в тенге бум'!$F$10</f>
        <v>309.57944304048232</v>
      </c>
      <c r="F57" s="25" t="s">
        <v>962</v>
      </c>
    </row>
    <row r="58" spans="1:6" x14ac:dyDescent="0.2">
      <c r="A58" s="70"/>
      <c r="B58" s="411" t="s">
        <v>1930</v>
      </c>
      <c r="C58" s="70" t="s">
        <v>59</v>
      </c>
      <c r="D58" s="460">
        <v>74</v>
      </c>
      <c r="E58" s="521">
        <f>'[6]Внутрибанк в тенге ДБО'!$F$10</f>
        <v>91.703054908461013</v>
      </c>
      <c r="F58" s="25" t="s">
        <v>962</v>
      </c>
    </row>
    <row r="59" spans="1:6" ht="63" x14ac:dyDescent="0.2">
      <c r="A59" s="654"/>
      <c r="B59" s="411" t="s">
        <v>2800</v>
      </c>
      <c r="C59" s="654" t="s">
        <v>2801</v>
      </c>
      <c r="D59" s="460"/>
      <c r="E59" s="521">
        <f>AVERAGE(E57:E58)</f>
        <v>200.64124897447167</v>
      </c>
    </row>
    <row r="60" spans="1:6" x14ac:dyDescent="0.2">
      <c r="A60" s="312" t="s">
        <v>281</v>
      </c>
      <c r="B60" s="410" t="s">
        <v>311</v>
      </c>
      <c r="C60" s="70"/>
      <c r="D60" s="460"/>
      <c r="E60" s="460"/>
      <c r="F60" s="25" t="s">
        <v>962</v>
      </c>
    </row>
    <row r="61" spans="1:6" x14ac:dyDescent="0.2">
      <c r="A61" s="405" t="s">
        <v>1762</v>
      </c>
      <c r="B61" s="410" t="s">
        <v>2695</v>
      </c>
      <c r="C61" s="405"/>
      <c r="D61" s="459"/>
      <c r="E61" s="459"/>
      <c r="F61" s="25" t="s">
        <v>962</v>
      </c>
    </row>
    <row r="62" spans="1:6" ht="31.5" x14ac:dyDescent="0.2">
      <c r="A62" s="70"/>
      <c r="B62" s="74" t="s">
        <v>1806</v>
      </c>
      <c r="C62" s="70" t="s">
        <v>774</v>
      </c>
      <c r="D62" s="462" t="s">
        <v>2221</v>
      </c>
      <c r="E62" s="523" t="s">
        <v>2446</v>
      </c>
      <c r="F62" s="25" t="s">
        <v>962</v>
      </c>
    </row>
    <row r="63" spans="1:6" ht="31.5" x14ac:dyDescent="0.2">
      <c r="A63" s="70"/>
      <c r="B63" s="411" t="s">
        <v>1930</v>
      </c>
      <c r="C63" s="70" t="s">
        <v>1931</v>
      </c>
      <c r="D63" s="462" t="s">
        <v>2220</v>
      </c>
      <c r="E63" s="523" t="s">
        <v>2444</v>
      </c>
      <c r="F63" s="25" t="s">
        <v>962</v>
      </c>
    </row>
    <row r="64" spans="1:6" ht="31.5" x14ac:dyDescent="0.2">
      <c r="A64" s="70"/>
      <c r="B64" s="411" t="s">
        <v>1932</v>
      </c>
      <c r="C64" s="70" t="s">
        <v>1778</v>
      </c>
      <c r="D64" s="460">
        <v>462</v>
      </c>
      <c r="E64" s="521">
        <f>'[6]Внешние в тенге бум'!$F$11</f>
        <v>545.04878056283064</v>
      </c>
      <c r="F64" s="25" t="s">
        <v>962</v>
      </c>
    </row>
    <row r="65" spans="1:6" ht="31.5" x14ac:dyDescent="0.2">
      <c r="A65" s="4"/>
      <c r="B65" s="411" t="s">
        <v>1933</v>
      </c>
      <c r="C65" s="4" t="s">
        <v>1934</v>
      </c>
      <c r="D65" s="462" t="s">
        <v>2221</v>
      </c>
      <c r="E65" s="523" t="s">
        <v>2446</v>
      </c>
      <c r="F65" s="25" t="s">
        <v>962</v>
      </c>
    </row>
    <row r="66" spans="1:6" ht="31.5" x14ac:dyDescent="0.2">
      <c r="A66" s="4"/>
      <c r="B66" s="411" t="s">
        <v>1935</v>
      </c>
      <c r="C66" s="70" t="s">
        <v>8</v>
      </c>
      <c r="D66" s="460">
        <v>157</v>
      </c>
      <c r="E66" s="521">
        <f>'[6]Внешние в тенге ДБО'!$F$11</f>
        <v>181.92146700946182</v>
      </c>
      <c r="F66" s="25" t="s">
        <v>962</v>
      </c>
    </row>
    <row r="67" spans="1:6" ht="31.5" x14ac:dyDescent="0.2">
      <c r="A67" s="4"/>
      <c r="B67" s="411" t="s">
        <v>1936</v>
      </c>
      <c r="C67" s="4" t="s">
        <v>1788</v>
      </c>
      <c r="D67" s="462" t="s">
        <v>2220</v>
      </c>
      <c r="E67" s="523" t="s">
        <v>2444</v>
      </c>
      <c r="F67" s="25" t="s">
        <v>962</v>
      </c>
    </row>
    <row r="68" spans="1:6" x14ac:dyDescent="0.2">
      <c r="A68" s="405" t="s">
        <v>1763</v>
      </c>
      <c r="B68" s="410" t="s">
        <v>2701</v>
      </c>
      <c r="C68" s="312"/>
      <c r="D68" s="463"/>
      <c r="E68" s="463"/>
      <c r="F68" s="25" t="s">
        <v>962</v>
      </c>
    </row>
    <row r="69" spans="1:6" ht="31.5" x14ac:dyDescent="0.2">
      <c r="A69" s="70"/>
      <c r="B69" s="74" t="s">
        <v>1806</v>
      </c>
      <c r="C69" s="70" t="s">
        <v>1</v>
      </c>
      <c r="D69" s="460" t="s">
        <v>2225</v>
      </c>
      <c r="E69" s="522" t="s">
        <v>2449</v>
      </c>
      <c r="F69" s="25" t="s">
        <v>962</v>
      </c>
    </row>
    <row r="70" spans="1:6" ht="31.5" x14ac:dyDescent="0.2">
      <c r="A70" s="70"/>
      <c r="B70" s="411" t="s">
        <v>1930</v>
      </c>
      <c r="C70" s="70" t="s">
        <v>1937</v>
      </c>
      <c r="D70" s="460" t="s">
        <v>2224</v>
      </c>
      <c r="E70" s="522" t="s">
        <v>2448</v>
      </c>
      <c r="F70" s="25" t="s">
        <v>962</v>
      </c>
    </row>
    <row r="71" spans="1:6" ht="31.5" x14ac:dyDescent="0.2">
      <c r="A71" s="4"/>
      <c r="B71" s="411" t="s">
        <v>1932</v>
      </c>
      <c r="C71" s="4" t="s">
        <v>1934</v>
      </c>
      <c r="D71" s="462">
        <v>491</v>
      </c>
      <c r="E71" s="609">
        <f>'[6]Внешние в тенге бум'!$F$12</f>
        <v>573.54878056283064</v>
      </c>
      <c r="F71" s="25" t="s">
        <v>962</v>
      </c>
    </row>
    <row r="72" spans="1:6" ht="31.5" x14ac:dyDescent="0.2">
      <c r="A72" s="4"/>
      <c r="B72" s="411" t="s">
        <v>1933</v>
      </c>
      <c r="C72" s="4" t="s">
        <v>768</v>
      </c>
      <c r="D72" s="460" t="s">
        <v>2225</v>
      </c>
      <c r="E72" s="522" t="s">
        <v>2449</v>
      </c>
      <c r="F72" s="25" t="s">
        <v>962</v>
      </c>
    </row>
    <row r="73" spans="1:6" ht="31.5" x14ac:dyDescent="0.2">
      <c r="A73" s="4"/>
      <c r="B73" s="411" t="s">
        <v>1935</v>
      </c>
      <c r="C73" s="4" t="s">
        <v>1778</v>
      </c>
      <c r="D73" s="462">
        <v>186</v>
      </c>
      <c r="E73" s="609">
        <f>'[6]Внешние в тенге ДБО'!$F$12</f>
        <v>210.42146700946182</v>
      </c>
      <c r="F73" s="25" t="s">
        <v>962</v>
      </c>
    </row>
    <row r="74" spans="1:6" ht="31.5" x14ac:dyDescent="0.2">
      <c r="A74" s="4"/>
      <c r="B74" s="411" t="s">
        <v>1936</v>
      </c>
      <c r="C74" s="4" t="s">
        <v>1934</v>
      </c>
      <c r="D74" s="460" t="s">
        <v>2224</v>
      </c>
      <c r="E74" s="522" t="s">
        <v>2448</v>
      </c>
      <c r="F74" s="25" t="s">
        <v>962</v>
      </c>
    </row>
    <row r="75" spans="1:6" x14ac:dyDescent="0.2">
      <c r="A75" s="405" t="s">
        <v>1764</v>
      </c>
      <c r="B75" s="410" t="s">
        <v>2702</v>
      </c>
      <c r="C75" s="405"/>
      <c r="D75" s="459"/>
      <c r="E75" s="459"/>
      <c r="F75" s="25" t="s">
        <v>962</v>
      </c>
    </row>
    <row r="76" spans="1:6" ht="31.5" x14ac:dyDescent="0.2">
      <c r="A76" s="70"/>
      <c r="B76" s="74" t="s">
        <v>1806</v>
      </c>
      <c r="C76" s="70" t="s">
        <v>1938</v>
      </c>
      <c r="D76" s="460" t="s">
        <v>2223</v>
      </c>
      <c r="E76" s="522" t="s">
        <v>2447</v>
      </c>
      <c r="F76" s="25" t="s">
        <v>962</v>
      </c>
    </row>
    <row r="77" spans="1:6" ht="31.5" x14ac:dyDescent="0.2">
      <c r="A77" s="70"/>
      <c r="B77" s="411" t="s">
        <v>1930</v>
      </c>
      <c r="C77" s="70" t="s">
        <v>1939</v>
      </c>
      <c r="D77" s="460" t="s">
        <v>2222</v>
      </c>
      <c r="E77" s="522" t="s">
        <v>2445</v>
      </c>
      <c r="F77" s="25" t="s">
        <v>962</v>
      </c>
    </row>
    <row r="78" spans="1:6" ht="31.5" x14ac:dyDescent="0.2">
      <c r="A78" s="4"/>
      <c r="B78" s="411" t="s">
        <v>1932</v>
      </c>
      <c r="C78" s="4" t="s">
        <v>53</v>
      </c>
      <c r="D78" s="462">
        <v>519</v>
      </c>
      <c r="E78" s="609">
        <f>'[6]Внешние в тенге бум'!$F$13</f>
        <v>602.04878056283064</v>
      </c>
      <c r="F78" s="25" t="s">
        <v>962</v>
      </c>
    </row>
    <row r="79" spans="1:6" ht="31.5" x14ac:dyDescent="0.2">
      <c r="A79" s="4"/>
      <c r="B79" s="411" t="s">
        <v>1933</v>
      </c>
      <c r="C79" s="4" t="s">
        <v>764</v>
      </c>
      <c r="D79" s="460" t="s">
        <v>2223</v>
      </c>
      <c r="E79" s="522" t="s">
        <v>2447</v>
      </c>
      <c r="F79" s="25" t="s">
        <v>962</v>
      </c>
    </row>
    <row r="80" spans="1:6" ht="31.5" x14ac:dyDescent="0.2">
      <c r="A80" s="4"/>
      <c r="B80" s="411" t="s">
        <v>1935</v>
      </c>
      <c r="C80" s="4" t="s">
        <v>1788</v>
      </c>
      <c r="D80" s="462">
        <v>214</v>
      </c>
      <c r="E80" s="609">
        <f>'[6]Внешние в тенге ДБО'!$F$13</f>
        <v>238.92146700946182</v>
      </c>
      <c r="F80" s="25" t="s">
        <v>962</v>
      </c>
    </row>
    <row r="81" spans="1:6" ht="31.5" x14ac:dyDescent="0.2">
      <c r="A81" s="4"/>
      <c r="B81" s="411" t="s">
        <v>1936</v>
      </c>
      <c r="C81" s="4" t="s">
        <v>53</v>
      </c>
      <c r="D81" s="460" t="s">
        <v>2222</v>
      </c>
      <c r="E81" s="522" t="s">
        <v>2445</v>
      </c>
      <c r="F81" s="25" t="s">
        <v>962</v>
      </c>
    </row>
    <row r="82" spans="1:6" ht="63" x14ac:dyDescent="0.2">
      <c r="A82" s="405" t="s">
        <v>1765</v>
      </c>
      <c r="B82" s="410" t="s">
        <v>1940</v>
      </c>
      <c r="C82" s="70" t="s">
        <v>36</v>
      </c>
      <c r="D82" s="460" t="s">
        <v>2221</v>
      </c>
      <c r="E82" s="523" t="s">
        <v>2446</v>
      </c>
      <c r="F82" s="25" t="s">
        <v>962</v>
      </c>
    </row>
    <row r="83" spans="1:6" ht="63" x14ac:dyDescent="0.2">
      <c r="A83" s="405" t="s">
        <v>1766</v>
      </c>
      <c r="B83" s="413" t="s">
        <v>1941</v>
      </c>
      <c r="C83" s="70" t="s">
        <v>1942</v>
      </c>
      <c r="D83" s="462" t="s">
        <v>2220</v>
      </c>
      <c r="E83" s="523" t="s">
        <v>2444</v>
      </c>
      <c r="F83" s="25" t="s">
        <v>962</v>
      </c>
    </row>
    <row r="84" spans="1:6" ht="31.5" x14ac:dyDescent="0.2">
      <c r="A84" s="405" t="s">
        <v>1767</v>
      </c>
      <c r="B84" s="410" t="s">
        <v>1943</v>
      </c>
      <c r="C84" s="70" t="s">
        <v>1</v>
      </c>
      <c r="D84" s="460">
        <v>670</v>
      </c>
      <c r="E84" s="521">
        <f>'[7]Отзыв платежных поручений в нац'!$I$10</f>
        <v>883.57571050460581</v>
      </c>
      <c r="F84" s="25" t="s">
        <v>962</v>
      </c>
    </row>
    <row r="85" spans="1:6" ht="31.5" x14ac:dyDescent="0.2">
      <c r="A85" s="312" t="s">
        <v>282</v>
      </c>
      <c r="B85" s="410" t="s">
        <v>1944</v>
      </c>
      <c r="C85" s="70" t="s">
        <v>1945</v>
      </c>
      <c r="D85" s="460"/>
      <c r="E85" s="460"/>
      <c r="F85" s="25" t="s">
        <v>962</v>
      </c>
    </row>
    <row r="86" spans="1:6" ht="47.25" x14ac:dyDescent="0.2">
      <c r="A86" s="312" t="s">
        <v>283</v>
      </c>
      <c r="B86" s="410" t="s">
        <v>435</v>
      </c>
      <c r="C86" s="405"/>
      <c r="D86" s="459"/>
      <c r="E86" s="459"/>
      <c r="F86" s="25" t="s">
        <v>962</v>
      </c>
    </row>
    <row r="87" spans="1:6" ht="63" x14ac:dyDescent="0.2">
      <c r="A87" s="70" t="s">
        <v>284</v>
      </c>
      <c r="B87" s="69" t="s">
        <v>436</v>
      </c>
      <c r="C87" s="70"/>
      <c r="D87" s="460"/>
      <c r="E87" s="460"/>
      <c r="F87" s="25" t="s">
        <v>962</v>
      </c>
    </row>
    <row r="88" spans="1:6" ht="31.5" x14ac:dyDescent="0.2">
      <c r="A88" s="70"/>
      <c r="B88" s="69" t="s">
        <v>1946</v>
      </c>
      <c r="C88" s="70" t="s">
        <v>437</v>
      </c>
      <c r="D88" s="460"/>
      <c r="E88" s="460"/>
      <c r="F88" s="25" t="s">
        <v>962</v>
      </c>
    </row>
    <row r="89" spans="1:6" ht="31.5" x14ac:dyDescent="0.2">
      <c r="A89" s="70"/>
      <c r="B89" s="69" t="s">
        <v>1806</v>
      </c>
      <c r="C89" s="70" t="s">
        <v>438</v>
      </c>
      <c r="D89" s="460"/>
      <c r="E89" s="460"/>
      <c r="F89" s="25" t="s">
        <v>962</v>
      </c>
    </row>
    <row r="90" spans="1:6" ht="47.25" x14ac:dyDescent="0.2">
      <c r="A90" s="70" t="s">
        <v>285</v>
      </c>
      <c r="B90" s="411" t="s">
        <v>1947</v>
      </c>
      <c r="C90" s="70" t="s">
        <v>1948</v>
      </c>
      <c r="D90" s="460"/>
      <c r="E90" s="460"/>
      <c r="F90" s="25" t="s">
        <v>962</v>
      </c>
    </row>
    <row r="91" spans="1:6" x14ac:dyDescent="0.2">
      <c r="A91" s="70" t="s">
        <v>848</v>
      </c>
      <c r="B91" s="69" t="s">
        <v>439</v>
      </c>
      <c r="C91" s="70"/>
      <c r="D91" s="460"/>
      <c r="E91" s="460"/>
      <c r="F91" s="25" t="s">
        <v>962</v>
      </c>
    </row>
    <row r="92" spans="1:6" ht="31.5" x14ac:dyDescent="0.2">
      <c r="A92" s="70"/>
      <c r="B92" s="69" t="s">
        <v>1946</v>
      </c>
      <c r="C92" s="70" t="s">
        <v>437</v>
      </c>
      <c r="D92" s="460"/>
      <c r="E92" s="460"/>
      <c r="F92" s="25" t="s">
        <v>962</v>
      </c>
    </row>
    <row r="93" spans="1:6" ht="31.5" x14ac:dyDescent="0.2">
      <c r="A93" s="70"/>
      <c r="B93" s="69" t="s">
        <v>1806</v>
      </c>
      <c r="C93" s="70" t="s">
        <v>440</v>
      </c>
      <c r="D93" s="460"/>
      <c r="E93" s="460"/>
      <c r="F93" s="25" t="s">
        <v>962</v>
      </c>
    </row>
    <row r="94" spans="1:6" ht="63" x14ac:dyDescent="0.2">
      <c r="A94" s="405" t="s">
        <v>286</v>
      </c>
      <c r="B94" s="413" t="s">
        <v>1949</v>
      </c>
      <c r="C94" s="70" t="s">
        <v>1950</v>
      </c>
      <c r="D94" s="460"/>
      <c r="E94" s="460"/>
      <c r="F94" s="25" t="s">
        <v>962</v>
      </c>
    </row>
    <row r="95" spans="1:6" x14ac:dyDescent="0.2">
      <c r="A95" s="405" t="s">
        <v>287</v>
      </c>
      <c r="B95" s="410" t="s">
        <v>1951</v>
      </c>
      <c r="C95" s="70" t="s">
        <v>59</v>
      </c>
      <c r="D95" s="460"/>
      <c r="E95" s="460"/>
      <c r="F95" s="25" t="s">
        <v>962</v>
      </c>
    </row>
    <row r="96" spans="1:6" ht="31.5" x14ac:dyDescent="0.2">
      <c r="A96" s="405" t="s">
        <v>288</v>
      </c>
      <c r="B96" s="410" t="s">
        <v>971</v>
      </c>
      <c r="C96" s="70"/>
      <c r="D96" s="460"/>
      <c r="E96" s="460"/>
      <c r="F96" s="25" t="s">
        <v>962</v>
      </c>
    </row>
    <row r="97" spans="1:6" x14ac:dyDescent="0.2">
      <c r="A97" s="70"/>
      <c r="B97" s="411" t="s">
        <v>2703</v>
      </c>
      <c r="C97" s="70" t="s">
        <v>774</v>
      </c>
      <c r="D97" s="460">
        <v>404</v>
      </c>
      <c r="E97" s="511">
        <f>[8]Техкарта!$I$12</f>
        <v>537.76069340365325</v>
      </c>
      <c r="F97" s="25" t="s">
        <v>962</v>
      </c>
    </row>
    <row r="98" spans="1:6" x14ac:dyDescent="0.2">
      <c r="A98" s="70"/>
      <c r="B98" s="411" t="s">
        <v>2704</v>
      </c>
      <c r="C98" s="70" t="s">
        <v>1</v>
      </c>
      <c r="D98" s="460">
        <v>404</v>
      </c>
      <c r="E98" s="511">
        <f>[8]Техкарта!$I$12</f>
        <v>537.76069340365325</v>
      </c>
      <c r="F98" s="25" t="s">
        <v>962</v>
      </c>
    </row>
    <row r="99" spans="1:6" ht="31.5" x14ac:dyDescent="0.2">
      <c r="A99" s="70"/>
      <c r="B99" s="411" t="s">
        <v>2705</v>
      </c>
      <c r="C99" s="70" t="s">
        <v>1938</v>
      </c>
      <c r="D99" s="460">
        <v>404</v>
      </c>
      <c r="E99" s="511">
        <f>[8]Техкарта!$I$12</f>
        <v>537.76069340365325</v>
      </c>
    </row>
    <row r="100" spans="1:6" x14ac:dyDescent="0.2">
      <c r="A100" s="60" t="s">
        <v>747</v>
      </c>
      <c r="B100" s="61" t="s">
        <v>27</v>
      </c>
      <c r="C100" s="60"/>
      <c r="D100" s="461"/>
      <c r="E100" s="461"/>
    </row>
    <row r="101" spans="1:6" x14ac:dyDescent="0.2">
      <c r="A101" s="405" t="s">
        <v>1003</v>
      </c>
      <c r="B101" s="410" t="s">
        <v>1781</v>
      </c>
      <c r="C101" s="70"/>
      <c r="D101" s="460"/>
      <c r="E101" s="460"/>
    </row>
    <row r="102" spans="1:6" x14ac:dyDescent="0.2">
      <c r="A102" s="70"/>
      <c r="B102" s="74" t="s">
        <v>1806</v>
      </c>
      <c r="C102" s="70" t="s">
        <v>42</v>
      </c>
      <c r="D102" s="487">
        <v>1514</v>
      </c>
      <c r="E102" s="520">
        <f>'[9]Внутрибанк.Бумага в ин.вал'!$F$8</f>
        <v>2012.4784007369367</v>
      </c>
    </row>
    <row r="103" spans="1:6" x14ac:dyDescent="0.2">
      <c r="A103" s="70"/>
      <c r="B103" s="411" t="s">
        <v>1930</v>
      </c>
      <c r="C103" s="70" t="s">
        <v>59</v>
      </c>
      <c r="D103" s="460">
        <v>904</v>
      </c>
      <c r="E103" s="511">
        <f>'[9]Внутрибанк.ДБО в ин.вал'!$F$8</f>
        <v>1286.223773630199</v>
      </c>
      <c r="F103" s="25" t="s">
        <v>962</v>
      </c>
    </row>
    <row r="104" spans="1:6" x14ac:dyDescent="0.2">
      <c r="A104" s="405" t="s">
        <v>1004</v>
      </c>
      <c r="B104" s="410" t="s">
        <v>441</v>
      </c>
      <c r="C104" s="405"/>
      <c r="D104" s="459"/>
      <c r="E104" s="459"/>
      <c r="F104" s="25" t="s">
        <v>962</v>
      </c>
    </row>
    <row r="105" spans="1:6" s="414" customFormat="1" ht="94.5" x14ac:dyDescent="0.2">
      <c r="A105" s="70" t="s">
        <v>1196</v>
      </c>
      <c r="B105" s="74" t="s">
        <v>1952</v>
      </c>
      <c r="C105" s="74"/>
      <c r="D105" s="464"/>
      <c r="E105" s="464"/>
      <c r="F105" s="25" t="s">
        <v>962</v>
      </c>
    </row>
    <row r="106" spans="1:6" s="414" customFormat="1" x14ac:dyDescent="0.2">
      <c r="A106" s="70"/>
      <c r="B106" s="37" t="s">
        <v>2707</v>
      </c>
      <c r="C106" s="415"/>
      <c r="D106" s="465"/>
      <c r="E106" s="465"/>
      <c r="F106" s="25" t="s">
        <v>962</v>
      </c>
    </row>
    <row r="107" spans="1:6" s="414" customFormat="1" ht="63" x14ac:dyDescent="0.2">
      <c r="A107" s="70"/>
      <c r="B107" s="37" t="s">
        <v>1806</v>
      </c>
      <c r="C107" s="416" t="s">
        <v>1953</v>
      </c>
      <c r="D107" s="466" t="s">
        <v>2211</v>
      </c>
      <c r="E107" s="519" t="s">
        <v>2441</v>
      </c>
      <c r="F107" s="25" t="s">
        <v>962</v>
      </c>
    </row>
    <row r="108" spans="1:6" s="414" customFormat="1" ht="63" x14ac:dyDescent="0.2">
      <c r="A108" s="70"/>
      <c r="B108" s="74" t="s">
        <v>1930</v>
      </c>
      <c r="C108" s="416" t="s">
        <v>1954</v>
      </c>
      <c r="D108" s="466" t="s">
        <v>2212</v>
      </c>
      <c r="E108" s="519" t="s">
        <v>2439</v>
      </c>
      <c r="F108" s="25" t="s">
        <v>962</v>
      </c>
    </row>
    <row r="109" spans="1:6" s="414" customFormat="1" x14ac:dyDescent="0.2">
      <c r="A109" s="70"/>
      <c r="B109" s="37" t="s">
        <v>2706</v>
      </c>
      <c r="C109" s="417"/>
      <c r="D109" s="467"/>
      <c r="E109" s="467"/>
      <c r="F109" s="25" t="s">
        <v>962</v>
      </c>
    </row>
    <row r="110" spans="1:6" s="414" customFormat="1" ht="63" x14ac:dyDescent="0.2">
      <c r="A110" s="70"/>
      <c r="B110" s="37" t="s">
        <v>1806</v>
      </c>
      <c r="C110" s="416" t="s">
        <v>1955</v>
      </c>
      <c r="D110" s="466" t="s">
        <v>2211</v>
      </c>
      <c r="E110" s="519" t="s">
        <v>2441</v>
      </c>
      <c r="F110" s="25" t="s">
        <v>962</v>
      </c>
    </row>
    <row r="111" spans="1:6" s="414" customFormat="1" ht="63" x14ac:dyDescent="0.2">
      <c r="A111" s="70"/>
      <c r="B111" s="37" t="s">
        <v>1930</v>
      </c>
      <c r="C111" s="416" t="s">
        <v>1956</v>
      </c>
      <c r="D111" s="466" t="s">
        <v>2212</v>
      </c>
      <c r="E111" s="519" t="s">
        <v>2439</v>
      </c>
      <c r="F111" s="25" t="s">
        <v>962</v>
      </c>
    </row>
    <row r="112" spans="1:6" s="414" customFormat="1" x14ac:dyDescent="0.2">
      <c r="A112" s="70" t="s">
        <v>1197</v>
      </c>
      <c r="B112" s="418" t="s">
        <v>247</v>
      </c>
      <c r="C112" s="416"/>
      <c r="D112" s="466"/>
      <c r="E112" s="466"/>
      <c r="F112" s="25" t="s">
        <v>962</v>
      </c>
    </row>
    <row r="113" spans="1:6" s="414" customFormat="1" x14ac:dyDescent="0.2">
      <c r="A113" s="70"/>
      <c r="B113" s="37" t="s">
        <v>2707</v>
      </c>
      <c r="C113" s="416"/>
      <c r="D113" s="466"/>
      <c r="E113" s="466"/>
      <c r="F113" s="25" t="s">
        <v>962</v>
      </c>
    </row>
    <row r="114" spans="1:6" s="414" customFormat="1" ht="31.5" x14ac:dyDescent="0.2">
      <c r="A114" s="70"/>
      <c r="B114" s="37" t="s">
        <v>1806</v>
      </c>
      <c r="C114" s="416" t="s">
        <v>2324</v>
      </c>
      <c r="D114" s="466" t="s">
        <v>2214</v>
      </c>
      <c r="E114" s="519" t="s">
        <v>2442</v>
      </c>
      <c r="F114" s="25" t="s">
        <v>962</v>
      </c>
    </row>
    <row r="115" spans="1:6" s="414" customFormat="1" ht="31.5" x14ac:dyDescent="0.2">
      <c r="A115" s="70"/>
      <c r="B115" s="37" t="s">
        <v>1930</v>
      </c>
      <c r="C115" s="416" t="s">
        <v>2325</v>
      </c>
      <c r="D115" s="466" t="s">
        <v>2213</v>
      </c>
      <c r="E115" s="519" t="s">
        <v>2440</v>
      </c>
      <c r="F115" s="25" t="s">
        <v>962</v>
      </c>
    </row>
    <row r="116" spans="1:6" s="414" customFormat="1" x14ac:dyDescent="0.2">
      <c r="A116" s="70"/>
      <c r="B116" s="37" t="s">
        <v>2708</v>
      </c>
      <c r="C116" s="416"/>
      <c r="D116" s="466"/>
      <c r="E116" s="466"/>
      <c r="F116" s="25" t="s">
        <v>962</v>
      </c>
    </row>
    <row r="117" spans="1:6" s="414" customFormat="1" ht="31.5" x14ac:dyDescent="0.2">
      <c r="A117" s="70"/>
      <c r="B117" s="37" t="s">
        <v>1806</v>
      </c>
      <c r="C117" s="416" t="s">
        <v>2326</v>
      </c>
      <c r="D117" s="466" t="s">
        <v>2214</v>
      </c>
      <c r="E117" s="519" t="s">
        <v>2442</v>
      </c>
      <c r="F117" s="25" t="s">
        <v>962</v>
      </c>
    </row>
    <row r="118" spans="1:6" s="414" customFormat="1" ht="31.5" x14ac:dyDescent="0.2">
      <c r="A118" s="70"/>
      <c r="B118" s="37" t="s">
        <v>1930</v>
      </c>
      <c r="C118" s="416" t="s">
        <v>2327</v>
      </c>
      <c r="D118" s="466" t="s">
        <v>2213</v>
      </c>
      <c r="E118" s="519" t="s">
        <v>2440</v>
      </c>
      <c r="F118" s="25" t="s">
        <v>962</v>
      </c>
    </row>
    <row r="119" spans="1:6" s="414" customFormat="1" ht="31.5" x14ac:dyDescent="0.2">
      <c r="A119" s="70" t="s">
        <v>1198</v>
      </c>
      <c r="B119" s="410" t="s">
        <v>1957</v>
      </c>
      <c r="C119" s="70"/>
      <c r="D119" s="466" t="s">
        <v>2215</v>
      </c>
      <c r="F119" s="25" t="s">
        <v>962</v>
      </c>
    </row>
    <row r="120" spans="1:6" s="414" customFormat="1" ht="31.5" x14ac:dyDescent="0.2">
      <c r="A120" s="505"/>
      <c r="B120" s="69" t="s">
        <v>1806</v>
      </c>
      <c r="C120" s="505" t="s">
        <v>2346</v>
      </c>
      <c r="D120" s="466"/>
      <c r="E120" s="610" t="s">
        <v>2631</v>
      </c>
      <c r="F120" s="25" t="s">
        <v>962</v>
      </c>
    </row>
    <row r="121" spans="1:6" s="414" customFormat="1" ht="31.5" x14ac:dyDescent="0.2">
      <c r="A121" s="505"/>
      <c r="B121" s="69" t="s">
        <v>1930</v>
      </c>
      <c r="C121" s="505" t="s">
        <v>2347</v>
      </c>
      <c r="E121" s="610" t="s">
        <v>2834</v>
      </c>
      <c r="F121" s="25" t="s">
        <v>962</v>
      </c>
    </row>
    <row r="122" spans="1:6" ht="63" x14ac:dyDescent="0.2">
      <c r="A122" s="70" t="s">
        <v>1199</v>
      </c>
      <c r="B122" s="410" t="s">
        <v>1958</v>
      </c>
      <c r="C122" s="73"/>
      <c r="D122" s="468"/>
      <c r="E122" s="468"/>
      <c r="F122" s="25" t="s">
        <v>962</v>
      </c>
    </row>
    <row r="123" spans="1:6" x14ac:dyDescent="0.2">
      <c r="A123" s="75"/>
      <c r="B123" s="69" t="s">
        <v>2709</v>
      </c>
      <c r="C123" s="411"/>
      <c r="D123" s="469"/>
      <c r="E123" s="469"/>
    </row>
    <row r="124" spans="1:6" ht="31.5" x14ac:dyDescent="0.2">
      <c r="A124" s="70"/>
      <c r="B124" s="69" t="s">
        <v>1806</v>
      </c>
      <c r="C124" s="70" t="s">
        <v>1959</v>
      </c>
      <c r="D124" s="466" t="s">
        <v>2216</v>
      </c>
      <c r="E124" s="519" t="s">
        <v>2442</v>
      </c>
    </row>
    <row r="125" spans="1:6" ht="31.5" x14ac:dyDescent="0.2">
      <c r="A125" s="70"/>
      <c r="B125" s="69" t="s">
        <v>1930</v>
      </c>
      <c r="C125" s="70" t="s">
        <v>1960</v>
      </c>
      <c r="D125" s="466" t="s">
        <v>2217</v>
      </c>
      <c r="E125" s="519" t="s">
        <v>2440</v>
      </c>
      <c r="F125" s="25" t="s">
        <v>962</v>
      </c>
    </row>
    <row r="126" spans="1:6" x14ac:dyDescent="0.2">
      <c r="A126" s="75"/>
      <c r="B126" s="69" t="s">
        <v>2710</v>
      </c>
      <c r="C126" s="411"/>
      <c r="D126" s="469"/>
      <c r="E126" s="469"/>
      <c r="F126" s="25" t="s">
        <v>962</v>
      </c>
    </row>
    <row r="127" spans="1:6" ht="31.5" x14ac:dyDescent="0.2">
      <c r="A127" s="70"/>
      <c r="B127" s="69" t="s">
        <v>1806</v>
      </c>
      <c r="C127" s="70" t="s">
        <v>1961</v>
      </c>
      <c r="D127" s="466" t="s">
        <v>2216</v>
      </c>
      <c r="E127" s="519" t="s">
        <v>2442</v>
      </c>
      <c r="F127" s="25" t="s">
        <v>962</v>
      </c>
    </row>
    <row r="128" spans="1:6" ht="31.5" x14ac:dyDescent="0.2">
      <c r="A128" s="70"/>
      <c r="B128" s="69" t="s">
        <v>1930</v>
      </c>
      <c r="C128" s="70" t="s">
        <v>1962</v>
      </c>
      <c r="D128" s="466" t="s">
        <v>2217</v>
      </c>
      <c r="E128" s="519" t="s">
        <v>2440</v>
      </c>
      <c r="F128" s="25" t="s">
        <v>962</v>
      </c>
    </row>
    <row r="129" spans="1:6" s="419" customFormat="1" ht="31.5" x14ac:dyDescent="0.2">
      <c r="A129" s="70" t="s">
        <v>1200</v>
      </c>
      <c r="B129" s="418" t="s">
        <v>442</v>
      </c>
      <c r="C129" s="73"/>
      <c r="D129" s="468"/>
      <c r="E129" s="468"/>
      <c r="F129" s="25" t="s">
        <v>962</v>
      </c>
    </row>
    <row r="130" spans="1:6" s="419" customFormat="1" x14ac:dyDescent="0.2">
      <c r="A130" s="70"/>
      <c r="B130" s="37" t="s">
        <v>2709</v>
      </c>
      <c r="C130" s="74"/>
      <c r="D130" s="464"/>
      <c r="E130" s="464"/>
      <c r="F130" s="25" t="s">
        <v>962</v>
      </c>
    </row>
    <row r="131" spans="1:6" s="419" customFormat="1" ht="31.5" x14ac:dyDescent="0.2">
      <c r="A131" s="70"/>
      <c r="B131" s="69" t="s">
        <v>1963</v>
      </c>
      <c r="C131" s="70" t="s">
        <v>1959</v>
      </c>
      <c r="D131" s="466" t="s">
        <v>2216</v>
      </c>
      <c r="E131" s="519" t="s">
        <v>2442</v>
      </c>
      <c r="F131" s="25" t="s">
        <v>962</v>
      </c>
    </row>
    <row r="132" spans="1:6" ht="31.5" x14ac:dyDescent="0.2">
      <c r="A132" s="70"/>
      <c r="B132" s="411" t="s">
        <v>1930</v>
      </c>
      <c r="C132" s="70" t="s">
        <v>2328</v>
      </c>
      <c r="D132" s="466" t="s">
        <v>2217</v>
      </c>
      <c r="E132" s="519" t="s">
        <v>2440</v>
      </c>
      <c r="F132" s="25" t="s">
        <v>962</v>
      </c>
    </row>
    <row r="133" spans="1:6" x14ac:dyDescent="0.2">
      <c r="A133" s="70"/>
      <c r="B133" s="37" t="s">
        <v>2711</v>
      </c>
      <c r="C133" s="74"/>
      <c r="D133" s="469"/>
      <c r="E133" s="469"/>
      <c r="F133" s="25" t="s">
        <v>962</v>
      </c>
    </row>
    <row r="134" spans="1:6" ht="31.5" x14ac:dyDescent="0.2">
      <c r="A134" s="70"/>
      <c r="B134" s="69" t="s">
        <v>1963</v>
      </c>
      <c r="C134" s="70" t="s">
        <v>1961</v>
      </c>
      <c r="D134" s="466" t="s">
        <v>2216</v>
      </c>
      <c r="E134" s="519" t="s">
        <v>2442</v>
      </c>
      <c r="F134" s="25" t="s">
        <v>962</v>
      </c>
    </row>
    <row r="135" spans="1:6" ht="31.5" x14ac:dyDescent="0.2">
      <c r="A135" s="70"/>
      <c r="B135" s="69" t="s">
        <v>1930</v>
      </c>
      <c r="C135" s="70" t="s">
        <v>1962</v>
      </c>
      <c r="D135" s="466" t="s">
        <v>2217</v>
      </c>
      <c r="E135" s="519" t="s">
        <v>2440</v>
      </c>
      <c r="F135" s="25" t="s">
        <v>962</v>
      </c>
    </row>
    <row r="136" spans="1:6" ht="110.25" x14ac:dyDescent="0.2">
      <c r="A136" s="431" t="s">
        <v>748</v>
      </c>
      <c r="B136" s="309" t="s">
        <v>2712</v>
      </c>
      <c r="C136" s="4" t="s">
        <v>2147</v>
      </c>
      <c r="D136" s="462" t="s">
        <v>2218</v>
      </c>
      <c r="E136" s="523" t="s">
        <v>2450</v>
      </c>
      <c r="F136" s="25" t="s">
        <v>962</v>
      </c>
    </row>
    <row r="137" spans="1:6" x14ac:dyDescent="0.2">
      <c r="A137" s="405" t="s">
        <v>289</v>
      </c>
      <c r="B137" s="410" t="s">
        <v>1964</v>
      </c>
      <c r="C137" s="70" t="s">
        <v>115</v>
      </c>
      <c r="D137" s="460"/>
      <c r="E137" s="460"/>
      <c r="F137" s="25" t="s">
        <v>962</v>
      </c>
    </row>
    <row r="138" spans="1:6" ht="47.25" x14ac:dyDescent="0.2">
      <c r="A138" s="405" t="s">
        <v>292</v>
      </c>
      <c r="B138" s="413" t="s">
        <v>1965</v>
      </c>
      <c r="C138" s="70" t="s">
        <v>764</v>
      </c>
      <c r="D138" s="466" t="s">
        <v>2219</v>
      </c>
      <c r="E138" s="519" t="s">
        <v>2443</v>
      </c>
      <c r="F138" s="25" t="s">
        <v>962</v>
      </c>
    </row>
    <row r="139" spans="1:6" ht="31.5" x14ac:dyDescent="0.2">
      <c r="A139" s="405" t="s">
        <v>297</v>
      </c>
      <c r="B139" s="413" t="s">
        <v>1966</v>
      </c>
      <c r="C139" s="70"/>
      <c r="D139" s="460"/>
      <c r="E139" s="460"/>
    </row>
    <row r="140" spans="1:6" x14ac:dyDescent="0.2">
      <c r="A140" s="70"/>
      <c r="B140" s="411" t="s">
        <v>1967</v>
      </c>
      <c r="C140" s="4" t="s">
        <v>12</v>
      </c>
      <c r="D140" s="462"/>
      <c r="E140" s="462"/>
      <c r="F140" s="25" t="s">
        <v>962</v>
      </c>
    </row>
    <row r="141" spans="1:6" x14ac:dyDescent="0.2">
      <c r="A141" s="70"/>
      <c r="B141" s="411" t="s">
        <v>1968</v>
      </c>
      <c r="C141" s="70" t="s">
        <v>764</v>
      </c>
      <c r="D141" s="460"/>
      <c r="E141" s="460"/>
    </row>
    <row r="142" spans="1:6" x14ac:dyDescent="0.2">
      <c r="A142" s="405" t="s">
        <v>1118</v>
      </c>
      <c r="B142" s="410" t="s">
        <v>1969</v>
      </c>
      <c r="C142" s="70" t="s">
        <v>59</v>
      </c>
      <c r="D142" s="460"/>
      <c r="E142" s="460"/>
    </row>
    <row r="143" spans="1:6" x14ac:dyDescent="0.2">
      <c r="A143" s="372"/>
      <c r="B143" s="413" t="s">
        <v>1970</v>
      </c>
      <c r="C143" s="420"/>
      <c r="D143" s="470"/>
      <c r="E143" s="470"/>
    </row>
    <row r="144" spans="1:6" ht="31.5" x14ac:dyDescent="0.2">
      <c r="A144" s="372"/>
      <c r="B144" s="421" t="s">
        <v>1971</v>
      </c>
      <c r="C144" s="420"/>
      <c r="D144" s="470"/>
      <c r="E144" s="470"/>
    </row>
    <row r="145" spans="1:6" ht="31.5" x14ac:dyDescent="0.2">
      <c r="A145" s="372"/>
      <c r="B145" s="421" t="s">
        <v>797</v>
      </c>
      <c r="C145" s="372"/>
      <c r="D145" s="471"/>
      <c r="E145" s="471"/>
      <c r="F145" s="25" t="s">
        <v>962</v>
      </c>
    </row>
    <row r="146" spans="1:6" ht="31.5" x14ac:dyDescent="0.2">
      <c r="A146" s="372"/>
      <c r="B146" s="421" t="s">
        <v>2148</v>
      </c>
      <c r="C146" s="372"/>
      <c r="D146" s="471"/>
      <c r="E146" s="471"/>
    </row>
    <row r="147" spans="1:6" x14ac:dyDescent="0.2">
      <c r="A147" s="369" t="s">
        <v>1126</v>
      </c>
      <c r="B147" s="370" t="s">
        <v>408</v>
      </c>
      <c r="C147" s="369"/>
      <c r="D147" s="458"/>
      <c r="E147" s="458"/>
    </row>
    <row r="148" spans="1:6" ht="47.25" x14ac:dyDescent="0.2">
      <c r="A148" s="405" t="s">
        <v>300</v>
      </c>
      <c r="B148" s="413" t="s">
        <v>1202</v>
      </c>
      <c r="C148" s="70"/>
      <c r="D148" s="460"/>
      <c r="E148" s="460"/>
    </row>
    <row r="149" spans="1:6" ht="63" x14ac:dyDescent="0.2">
      <c r="A149" s="70" t="s">
        <v>1203</v>
      </c>
      <c r="B149" s="73" t="s">
        <v>1972</v>
      </c>
      <c r="C149" s="70" t="s">
        <v>1973</v>
      </c>
      <c r="D149" s="460">
        <v>925</v>
      </c>
      <c r="E149" s="521">
        <f>'[10]Выдача справок дубликатов выпис'!$F$12</f>
        <v>1099.3819406601067</v>
      </c>
    </row>
    <row r="150" spans="1:6" ht="63" x14ac:dyDescent="0.2">
      <c r="A150" s="70" t="s">
        <v>1204</v>
      </c>
      <c r="B150" s="418" t="s">
        <v>1974</v>
      </c>
      <c r="C150" s="70" t="s">
        <v>1975</v>
      </c>
      <c r="D150" s="460">
        <v>925</v>
      </c>
      <c r="E150" s="521">
        <f>'[10]Выдача справок дубликатов выпис'!$F$12</f>
        <v>1099.3819406601067</v>
      </c>
      <c r="F150" s="25" t="s">
        <v>962</v>
      </c>
    </row>
    <row r="151" spans="1:6" x14ac:dyDescent="0.2">
      <c r="A151" s="70" t="s">
        <v>1205</v>
      </c>
      <c r="B151" s="69" t="s">
        <v>1976</v>
      </c>
      <c r="C151" s="70" t="s">
        <v>46</v>
      </c>
      <c r="D151" s="460"/>
      <c r="E151" s="460"/>
    </row>
    <row r="152" spans="1:6" x14ac:dyDescent="0.2">
      <c r="A152" s="70" t="s">
        <v>1206</v>
      </c>
      <c r="B152" s="69" t="s">
        <v>1977</v>
      </c>
      <c r="C152" s="70" t="s">
        <v>12</v>
      </c>
      <c r="D152" s="460"/>
      <c r="E152" s="460"/>
      <c r="F152" s="25" t="s">
        <v>962</v>
      </c>
    </row>
    <row r="153" spans="1:6" ht="31.5" x14ac:dyDescent="0.2">
      <c r="A153" s="70" t="s">
        <v>1207</v>
      </c>
      <c r="B153" s="37" t="s">
        <v>1978</v>
      </c>
      <c r="C153" s="70" t="s">
        <v>1979</v>
      </c>
      <c r="D153" s="460">
        <v>7117</v>
      </c>
      <c r="E153" s="511">
        <f>[11]Техкарта!$I$17</f>
        <v>11445.164633909415</v>
      </c>
      <c r="F153" s="25" t="s">
        <v>962</v>
      </c>
    </row>
    <row r="154" spans="1:6" ht="31.5" x14ac:dyDescent="0.2">
      <c r="A154" s="70" t="s">
        <v>1208</v>
      </c>
      <c r="B154" s="37" t="s">
        <v>1980</v>
      </c>
      <c r="C154" s="70" t="s">
        <v>1979</v>
      </c>
      <c r="D154" s="460"/>
      <c r="E154" s="460"/>
      <c r="F154" s="25" t="s">
        <v>962</v>
      </c>
    </row>
    <row r="155" spans="1:6" ht="47.25" x14ac:dyDescent="0.2">
      <c r="A155" s="70" t="s">
        <v>1209</v>
      </c>
      <c r="B155" s="69" t="s">
        <v>1981</v>
      </c>
      <c r="C155" s="70" t="s">
        <v>12</v>
      </c>
      <c r="D155" s="460"/>
      <c r="E155" s="460"/>
      <c r="F155" s="25" t="s">
        <v>962</v>
      </c>
    </row>
    <row r="156" spans="1:6" ht="31.5" x14ac:dyDescent="0.2">
      <c r="A156" s="70" t="s">
        <v>1210</v>
      </c>
      <c r="B156" s="69" t="s">
        <v>1982</v>
      </c>
      <c r="C156" s="70" t="s">
        <v>59</v>
      </c>
      <c r="D156" s="460">
        <v>925</v>
      </c>
      <c r="E156" s="521">
        <f>'[10]Выдача справок дубликатов выпис'!$F$12</f>
        <v>1099.3819406601067</v>
      </c>
      <c r="F156" s="25" t="s">
        <v>962</v>
      </c>
    </row>
    <row r="157" spans="1:6" ht="22.5" customHeight="1" x14ac:dyDescent="0.2">
      <c r="A157" s="70" t="s">
        <v>1211</v>
      </c>
      <c r="B157" s="37" t="s">
        <v>1983</v>
      </c>
      <c r="C157" s="70" t="s">
        <v>1984</v>
      </c>
      <c r="D157" s="460">
        <v>925</v>
      </c>
      <c r="E157" s="521">
        <f>'[10]Выдача справок дубликатов выпис'!$F$12</f>
        <v>1099.3819406601067</v>
      </c>
      <c r="F157" s="25" t="s">
        <v>962</v>
      </c>
    </row>
    <row r="158" spans="1:6" ht="31.5" x14ac:dyDescent="0.2">
      <c r="A158" s="70" t="s">
        <v>1212</v>
      </c>
      <c r="B158" s="69" t="s">
        <v>1985</v>
      </c>
      <c r="C158" s="70" t="s">
        <v>1986</v>
      </c>
      <c r="D158" s="460">
        <v>925</v>
      </c>
      <c r="E158" s="521">
        <f>'[10]Выдача справок дубликатов выпис'!$F$12</f>
        <v>1099.3819406601067</v>
      </c>
      <c r="F158" s="25" t="s">
        <v>962</v>
      </c>
    </row>
    <row r="159" spans="1:6" ht="31.5" x14ac:dyDescent="0.2">
      <c r="A159" s="70" t="s">
        <v>1987</v>
      </c>
      <c r="B159" s="411" t="s">
        <v>1988</v>
      </c>
      <c r="C159" s="70" t="s">
        <v>59</v>
      </c>
      <c r="D159" s="460" t="s">
        <v>25</v>
      </c>
      <c r="E159" s="460" t="s">
        <v>25</v>
      </c>
      <c r="F159" s="25" t="s">
        <v>962</v>
      </c>
    </row>
    <row r="160" spans="1:6" ht="47.25" x14ac:dyDescent="0.2">
      <c r="A160" s="505" t="s">
        <v>2348</v>
      </c>
      <c r="B160" s="411" t="s">
        <v>2349</v>
      </c>
      <c r="C160" s="505" t="s">
        <v>59</v>
      </c>
      <c r="D160" s="460"/>
      <c r="E160" s="460"/>
      <c r="F160" s="25" t="s">
        <v>962</v>
      </c>
    </row>
    <row r="161" spans="1:6" ht="63" x14ac:dyDescent="0.2">
      <c r="A161" s="505" t="s">
        <v>2350</v>
      </c>
      <c r="B161" s="411" t="s">
        <v>2351</v>
      </c>
      <c r="C161" s="505" t="s">
        <v>2352</v>
      </c>
      <c r="D161" s="460"/>
      <c r="E161" s="460"/>
      <c r="F161" s="25" t="s">
        <v>962</v>
      </c>
    </row>
    <row r="162" spans="1:6" x14ac:dyDescent="0.2">
      <c r="A162" s="405" t="s">
        <v>301</v>
      </c>
      <c r="B162" s="410" t="s">
        <v>450</v>
      </c>
      <c r="C162" s="312"/>
      <c r="D162" s="463"/>
      <c r="E162" s="463"/>
    </row>
    <row r="163" spans="1:6" ht="56.25" customHeight="1" x14ac:dyDescent="0.2">
      <c r="A163" s="70" t="s">
        <v>1213</v>
      </c>
      <c r="B163" s="69" t="s">
        <v>1768</v>
      </c>
      <c r="C163" s="70"/>
      <c r="D163" s="460"/>
      <c r="E163" s="460"/>
    </row>
    <row r="164" spans="1:6" ht="57" customHeight="1" x14ac:dyDescent="0.2">
      <c r="A164" s="70"/>
      <c r="B164" s="69" t="s">
        <v>1989</v>
      </c>
      <c r="C164" s="70" t="s">
        <v>2</v>
      </c>
      <c r="D164" s="460"/>
      <c r="E164" s="460"/>
    </row>
    <row r="165" spans="1:6" x14ac:dyDescent="0.2">
      <c r="A165" s="70"/>
      <c r="B165" s="69" t="s">
        <v>1990</v>
      </c>
      <c r="C165" s="70" t="s">
        <v>36</v>
      </c>
      <c r="D165" s="460"/>
      <c r="E165" s="460"/>
      <c r="F165" s="25" t="s">
        <v>962</v>
      </c>
    </row>
    <row r="166" spans="1:6" x14ac:dyDescent="0.2">
      <c r="A166" s="70" t="s">
        <v>1214</v>
      </c>
      <c r="B166" s="69" t="s">
        <v>1991</v>
      </c>
      <c r="C166" s="70" t="s">
        <v>36</v>
      </c>
      <c r="D166" s="460"/>
      <c r="E166" s="460"/>
      <c r="F166" s="25" t="s">
        <v>962</v>
      </c>
    </row>
    <row r="167" spans="1:6" ht="31.5" x14ac:dyDescent="0.2">
      <c r="A167" s="70" t="s">
        <v>1215</v>
      </c>
      <c r="B167" s="69" t="s">
        <v>1992</v>
      </c>
      <c r="C167" s="70" t="s">
        <v>1993</v>
      </c>
      <c r="D167" s="460"/>
      <c r="E167" s="460"/>
    </row>
    <row r="168" spans="1:6" ht="47.25" x14ac:dyDescent="0.2">
      <c r="A168" s="405" t="s">
        <v>1127</v>
      </c>
      <c r="B168" s="418" t="s">
        <v>1994</v>
      </c>
      <c r="C168" s="70" t="s">
        <v>36</v>
      </c>
      <c r="D168" s="460">
        <v>547</v>
      </c>
      <c r="E168" s="511">
        <f>[12]Техкарта!$I$10</f>
        <v>653.62916439606397</v>
      </c>
      <c r="F168" s="25" t="s">
        <v>962</v>
      </c>
    </row>
    <row r="169" spans="1:6" x14ac:dyDescent="0.2">
      <c r="A169" s="405" t="s">
        <v>1128</v>
      </c>
      <c r="B169" s="410" t="s">
        <v>1995</v>
      </c>
      <c r="C169" s="70" t="s">
        <v>13</v>
      </c>
      <c r="D169" s="460"/>
      <c r="E169" s="460"/>
      <c r="F169" s="25" t="s">
        <v>962</v>
      </c>
    </row>
    <row r="170" spans="1:6" ht="31.5" x14ac:dyDescent="0.2">
      <c r="A170" s="405" t="s">
        <v>1129</v>
      </c>
      <c r="B170" s="410" t="s">
        <v>1996</v>
      </c>
      <c r="C170" s="70" t="s">
        <v>1997</v>
      </c>
      <c r="D170" s="460"/>
      <c r="E170" s="460"/>
      <c r="F170" s="25" t="s">
        <v>962</v>
      </c>
    </row>
    <row r="171" spans="1:6" ht="31.5" x14ac:dyDescent="0.2">
      <c r="A171" s="405" t="s">
        <v>1130</v>
      </c>
      <c r="B171" s="413" t="s">
        <v>1998</v>
      </c>
      <c r="C171" s="70"/>
      <c r="D171" s="460"/>
      <c r="E171" s="460"/>
      <c r="F171" s="25" t="s">
        <v>962</v>
      </c>
    </row>
    <row r="172" spans="1:6" ht="31.5" x14ac:dyDescent="0.2">
      <c r="A172" s="70" t="s">
        <v>1999</v>
      </c>
      <c r="B172" s="411" t="s">
        <v>2000</v>
      </c>
      <c r="C172" s="70" t="s">
        <v>2001</v>
      </c>
      <c r="D172" s="460">
        <v>922</v>
      </c>
      <c r="E172" s="521">
        <f>[10]СМС_уведомление!$F$9</f>
        <v>1096.3819406601067</v>
      </c>
      <c r="F172" s="25" t="s">
        <v>962</v>
      </c>
    </row>
    <row r="173" spans="1:6" ht="31.5" x14ac:dyDescent="0.2">
      <c r="A173" s="70" t="s">
        <v>2002</v>
      </c>
      <c r="B173" s="411" t="s">
        <v>2003</v>
      </c>
      <c r="C173" s="70" t="s">
        <v>59</v>
      </c>
      <c r="D173" s="460">
        <v>915</v>
      </c>
      <c r="E173" s="521">
        <f>'[10]E-mail уведомление'!$F$9</f>
        <v>1089.3819406601067</v>
      </c>
      <c r="F173" s="25" t="s">
        <v>962</v>
      </c>
    </row>
    <row r="174" spans="1:6" ht="47.25" x14ac:dyDescent="0.2">
      <c r="A174" s="450" t="s">
        <v>1131</v>
      </c>
      <c r="B174" s="410" t="s">
        <v>2149</v>
      </c>
      <c r="C174" s="449" t="s">
        <v>2150</v>
      </c>
      <c r="D174" s="460">
        <v>103870</v>
      </c>
      <c r="E174" s="521">
        <f>'[10]Консультационные услуги'!$F$10</f>
        <v>144883.12615456904</v>
      </c>
      <c r="F174" s="25" t="s">
        <v>962</v>
      </c>
    </row>
    <row r="175" spans="1:6" x14ac:dyDescent="0.2">
      <c r="A175" s="372"/>
      <c r="B175" s="410" t="s">
        <v>1216</v>
      </c>
      <c r="C175" s="420"/>
      <c r="D175" s="470"/>
      <c r="E175" s="470"/>
    </row>
    <row r="176" spans="1:6" x14ac:dyDescent="0.2">
      <c r="A176" s="372"/>
      <c r="B176" s="421" t="s">
        <v>2004</v>
      </c>
      <c r="C176" s="372"/>
      <c r="D176" s="471"/>
      <c r="E176" s="471"/>
    </row>
    <row r="177" spans="1:6" ht="31.5" x14ac:dyDescent="0.2">
      <c r="A177" s="371" t="s">
        <v>302</v>
      </c>
      <c r="B177" s="370" t="s">
        <v>2005</v>
      </c>
      <c r="C177" s="369"/>
      <c r="D177" s="458"/>
      <c r="E177" s="458"/>
    </row>
    <row r="178" spans="1:6" x14ac:dyDescent="0.2">
      <c r="A178" s="405" t="s">
        <v>303</v>
      </c>
      <c r="B178" s="418" t="s">
        <v>496</v>
      </c>
      <c r="C178" s="70"/>
      <c r="D178" s="460"/>
      <c r="E178" s="460"/>
    </row>
    <row r="179" spans="1:6" ht="31.5" x14ac:dyDescent="0.2">
      <c r="A179" s="70"/>
      <c r="B179" s="74" t="s">
        <v>2006</v>
      </c>
      <c r="C179" s="70" t="s">
        <v>2007</v>
      </c>
      <c r="D179" s="460">
        <v>9233</v>
      </c>
      <c r="E179" s="511">
        <f>'[13]Подключение клиента к ДБО'!$F$13</f>
        <v>9542.868369351896</v>
      </c>
    </row>
    <row r="180" spans="1:6" x14ac:dyDescent="0.2">
      <c r="A180" s="70"/>
      <c r="B180" s="74" t="s">
        <v>2008</v>
      </c>
      <c r="C180" s="70" t="s">
        <v>59</v>
      </c>
      <c r="D180" s="460"/>
      <c r="E180" s="460"/>
      <c r="F180" s="25" t="s">
        <v>963</v>
      </c>
    </row>
    <row r="181" spans="1:6" x14ac:dyDescent="0.2">
      <c r="A181" s="405" t="s">
        <v>304</v>
      </c>
      <c r="B181" s="413" t="s">
        <v>2009</v>
      </c>
      <c r="C181" s="70"/>
      <c r="D181" s="460"/>
      <c r="E181" s="460"/>
      <c r="F181" s="25" t="s">
        <v>963</v>
      </c>
    </row>
    <row r="182" spans="1:6" ht="47.25" x14ac:dyDescent="0.2">
      <c r="A182" s="70" t="s">
        <v>1217</v>
      </c>
      <c r="B182" s="74" t="s">
        <v>2010</v>
      </c>
      <c r="C182" s="70" t="s">
        <v>59</v>
      </c>
      <c r="D182" s="460"/>
      <c r="E182" s="460"/>
      <c r="F182" s="25" t="s">
        <v>963</v>
      </c>
    </row>
    <row r="183" spans="1:6" ht="31.5" x14ac:dyDescent="0.2">
      <c r="A183" s="70" t="s">
        <v>1218</v>
      </c>
      <c r="B183" s="74" t="s">
        <v>2011</v>
      </c>
      <c r="C183" s="70" t="s">
        <v>2007</v>
      </c>
      <c r="D183" s="460">
        <v>8564</v>
      </c>
      <c r="E183" s="511">
        <f>'[13]Замена ОТР устройства к ДБО'!$F$11</f>
        <v>8709.3681037580209</v>
      </c>
      <c r="F183" s="25" t="s">
        <v>963</v>
      </c>
    </row>
    <row r="184" spans="1:6" x14ac:dyDescent="0.2">
      <c r="A184" s="405" t="s">
        <v>305</v>
      </c>
      <c r="B184" s="418" t="s">
        <v>2012</v>
      </c>
      <c r="C184" s="505" t="s">
        <v>59</v>
      </c>
      <c r="D184" s="460" t="s">
        <v>25</v>
      </c>
      <c r="E184" s="460" t="s">
        <v>25</v>
      </c>
    </row>
    <row r="185" spans="1:6" ht="47.25" x14ac:dyDescent="0.2">
      <c r="A185" s="405" t="s">
        <v>306</v>
      </c>
      <c r="B185" s="73" t="s">
        <v>2013</v>
      </c>
      <c r="C185" s="70" t="s">
        <v>13</v>
      </c>
      <c r="D185" s="460"/>
      <c r="E185" s="460"/>
      <c r="F185" s="25" t="s">
        <v>963</v>
      </c>
    </row>
    <row r="186" spans="1:6" ht="31.5" x14ac:dyDescent="0.2">
      <c r="A186" s="405" t="s">
        <v>307</v>
      </c>
      <c r="B186" s="418" t="s">
        <v>1789</v>
      </c>
      <c r="C186" s="70" t="s">
        <v>59</v>
      </c>
      <c r="D186" s="460">
        <v>292</v>
      </c>
      <c r="E186" s="611">
        <f>[14]Техкарта!$I$10</f>
        <v>439.42359545299985</v>
      </c>
      <c r="F186" s="25" t="s">
        <v>963</v>
      </c>
    </row>
    <row r="187" spans="1:6" x14ac:dyDescent="0.2">
      <c r="A187" s="372"/>
      <c r="B187" s="410" t="s">
        <v>1219</v>
      </c>
      <c r="C187" s="420"/>
      <c r="D187" s="470"/>
      <c r="E187" s="470"/>
      <c r="F187" s="25" t="s">
        <v>963</v>
      </c>
    </row>
    <row r="188" spans="1:6" ht="47.25" x14ac:dyDescent="0.2">
      <c r="A188" s="422"/>
      <c r="B188" s="421" t="s">
        <v>2014</v>
      </c>
      <c r="C188" s="372"/>
      <c r="D188" s="471"/>
      <c r="E188" s="471"/>
      <c r="F188" s="25" t="s">
        <v>963</v>
      </c>
    </row>
    <row r="189" spans="1:6" ht="31.5" x14ac:dyDescent="0.2">
      <c r="A189" s="422"/>
      <c r="B189" s="421" t="s">
        <v>2015</v>
      </c>
      <c r="C189" s="372"/>
      <c r="D189" s="471"/>
      <c r="E189" s="471"/>
      <c r="F189" s="25" t="s">
        <v>963</v>
      </c>
    </row>
    <row r="190" spans="1:6" x14ac:dyDescent="0.2">
      <c r="A190" s="369" t="s">
        <v>1046</v>
      </c>
      <c r="B190" s="370" t="s">
        <v>444</v>
      </c>
      <c r="C190" s="369"/>
      <c r="D190" s="458"/>
      <c r="E190" s="458"/>
    </row>
    <row r="191" spans="1:6" ht="31.5" x14ac:dyDescent="0.2">
      <c r="A191" s="307" t="s">
        <v>1047</v>
      </c>
      <c r="B191" s="69" t="s">
        <v>2016</v>
      </c>
      <c r="C191" s="70" t="s">
        <v>46</v>
      </c>
      <c r="D191" s="460"/>
      <c r="E191" s="460"/>
    </row>
    <row r="192" spans="1:6" x14ac:dyDescent="0.2">
      <c r="A192" s="307" t="s">
        <v>1140</v>
      </c>
      <c r="B192" s="69" t="s">
        <v>2017</v>
      </c>
      <c r="C192" s="70" t="s">
        <v>12</v>
      </c>
      <c r="D192" s="460"/>
      <c r="E192" s="460"/>
    </row>
    <row r="193" spans="1:6" ht="126" x14ac:dyDescent="0.2">
      <c r="A193" s="307" t="s">
        <v>1141</v>
      </c>
      <c r="B193" s="411" t="s">
        <v>2018</v>
      </c>
      <c r="C193" s="70" t="s">
        <v>2019</v>
      </c>
      <c r="D193" s="460"/>
      <c r="E193" s="460"/>
      <c r="F193" s="25" t="s">
        <v>964</v>
      </c>
    </row>
    <row r="194" spans="1:6" s="29" customFormat="1" x14ac:dyDescent="0.2">
      <c r="A194" s="369" t="s">
        <v>277</v>
      </c>
      <c r="B194" s="370" t="s">
        <v>2020</v>
      </c>
      <c r="C194" s="369"/>
      <c r="D194" s="458"/>
      <c r="E194" s="458"/>
      <c r="F194" s="25" t="s">
        <v>964</v>
      </c>
    </row>
    <row r="195" spans="1:6" s="29" customFormat="1" ht="31.5" x14ac:dyDescent="0.2">
      <c r="A195" s="70" t="s">
        <v>308</v>
      </c>
      <c r="B195" s="69" t="s">
        <v>2021</v>
      </c>
      <c r="C195" s="70" t="s">
        <v>59</v>
      </c>
      <c r="D195" s="460" t="s">
        <v>25</v>
      </c>
      <c r="E195" s="460" t="s">
        <v>25</v>
      </c>
      <c r="F195" s="25" t="s">
        <v>964</v>
      </c>
    </row>
    <row r="196" spans="1:6" s="29" customFormat="1" x14ac:dyDescent="0.2">
      <c r="A196" s="70" t="s">
        <v>309</v>
      </c>
      <c r="B196" s="69" t="s">
        <v>2022</v>
      </c>
      <c r="C196" s="70" t="s">
        <v>59</v>
      </c>
      <c r="D196" s="460" t="s">
        <v>25</v>
      </c>
      <c r="E196" s="460" t="s">
        <v>25</v>
      </c>
      <c r="F196" s="25" t="s">
        <v>964</v>
      </c>
    </row>
    <row r="197" spans="1:6" ht="31.5" x14ac:dyDescent="0.2">
      <c r="A197" s="70" t="s">
        <v>310</v>
      </c>
      <c r="B197" s="69" t="s">
        <v>2023</v>
      </c>
      <c r="C197" s="70" t="s">
        <v>59</v>
      </c>
      <c r="D197" s="460" t="s">
        <v>25</v>
      </c>
      <c r="E197" s="460" t="s">
        <v>25</v>
      </c>
    </row>
    <row r="198" spans="1:6" ht="63" x14ac:dyDescent="0.2">
      <c r="A198" s="70" t="s">
        <v>312</v>
      </c>
      <c r="B198" s="411" t="s">
        <v>2024</v>
      </c>
      <c r="C198" s="70" t="s">
        <v>2025</v>
      </c>
      <c r="D198" s="460" t="s">
        <v>25</v>
      </c>
      <c r="E198" s="460" t="s">
        <v>25</v>
      </c>
    </row>
    <row r="199" spans="1:6" ht="31.5" x14ac:dyDescent="0.2">
      <c r="A199" s="70" t="s">
        <v>313</v>
      </c>
      <c r="B199" s="37" t="s">
        <v>2026</v>
      </c>
      <c r="C199" s="70" t="s">
        <v>37</v>
      </c>
      <c r="D199" s="460" t="s">
        <v>25</v>
      </c>
      <c r="E199" s="460" t="s">
        <v>25</v>
      </c>
    </row>
    <row r="200" spans="1:6" x14ac:dyDescent="0.2">
      <c r="A200" s="372"/>
      <c r="B200" s="423" t="s">
        <v>1220</v>
      </c>
      <c r="C200" s="420"/>
      <c r="D200" s="470"/>
      <c r="E200" s="470"/>
    </row>
    <row r="201" spans="1:6" ht="31.5" x14ac:dyDescent="0.2">
      <c r="A201" s="372"/>
      <c r="B201" s="421" t="s">
        <v>207</v>
      </c>
      <c r="C201" s="372"/>
      <c r="D201" s="471"/>
      <c r="E201" s="471"/>
    </row>
    <row r="202" spans="1:6" x14ac:dyDescent="0.2">
      <c r="A202" s="369" t="s">
        <v>705</v>
      </c>
      <c r="B202" s="370" t="s">
        <v>445</v>
      </c>
      <c r="C202" s="369"/>
      <c r="D202" s="458"/>
      <c r="E202" s="458"/>
    </row>
    <row r="203" spans="1:6" ht="31.5" x14ac:dyDescent="0.2">
      <c r="A203" s="70" t="s">
        <v>314</v>
      </c>
      <c r="B203" s="69" t="s">
        <v>497</v>
      </c>
      <c r="C203" s="70"/>
      <c r="D203" s="460"/>
      <c r="E203" s="460"/>
    </row>
    <row r="204" spans="1:6" x14ac:dyDescent="0.2">
      <c r="A204" s="70"/>
      <c r="B204" s="69" t="s">
        <v>2027</v>
      </c>
      <c r="C204" s="70" t="s">
        <v>13</v>
      </c>
      <c r="D204" s="460">
        <v>1708</v>
      </c>
      <c r="E204" s="511">
        <f>'[15]Учетн.рег.контракта в теч 2 дн.'!$F$8</f>
        <v>2055.5390019392512</v>
      </c>
    </row>
    <row r="205" spans="1:6" x14ac:dyDescent="0.2">
      <c r="A205" s="70"/>
      <c r="B205" s="69" t="s">
        <v>2713</v>
      </c>
      <c r="C205" s="70" t="s">
        <v>1787</v>
      </c>
      <c r="D205" s="460">
        <v>1708</v>
      </c>
      <c r="E205" s="511">
        <f>'[15]Учетн.рег.контракта в теч 2 дн.'!$F$8</f>
        <v>2055.5390019392512</v>
      </c>
    </row>
    <row r="206" spans="1:6" x14ac:dyDescent="0.2">
      <c r="A206" s="70"/>
      <c r="B206" s="69" t="s">
        <v>2714</v>
      </c>
      <c r="C206" s="70" t="s">
        <v>3</v>
      </c>
      <c r="D206" s="460">
        <v>1708</v>
      </c>
      <c r="E206" s="511">
        <f>'[15]Учетн.рег.контракта в теч 2 дн.'!$F$8</f>
        <v>2055.5390019392512</v>
      </c>
    </row>
    <row r="207" spans="1:6" ht="47.25" x14ac:dyDescent="0.2">
      <c r="A207" s="70" t="s">
        <v>315</v>
      </c>
      <c r="B207" s="411" t="s">
        <v>2028</v>
      </c>
      <c r="C207" s="70" t="s">
        <v>2029</v>
      </c>
      <c r="D207" s="460">
        <v>742</v>
      </c>
      <c r="E207" s="511">
        <f>'[15]Выдача справок по ВК'!$F$11</f>
        <v>884.1486780529317</v>
      </c>
    </row>
    <row r="208" spans="1:6" ht="47.25" x14ac:dyDescent="0.2">
      <c r="A208" s="70" t="s">
        <v>316</v>
      </c>
      <c r="B208" s="411" t="s">
        <v>2030</v>
      </c>
      <c r="C208" s="70" t="s">
        <v>1</v>
      </c>
      <c r="D208" s="460">
        <v>1220</v>
      </c>
      <c r="E208" s="511">
        <f>'[15]Принятие на ВК без УНК'!$F$9</f>
        <v>1463.0817563128605</v>
      </c>
    </row>
    <row r="209" spans="1:6" ht="31.5" x14ac:dyDescent="0.2">
      <c r="A209" s="70" t="s">
        <v>1221</v>
      </c>
      <c r="B209" s="69" t="s">
        <v>498</v>
      </c>
      <c r="C209" s="70" t="s">
        <v>12</v>
      </c>
      <c r="D209" s="460"/>
      <c r="E209" s="460"/>
    </row>
    <row r="210" spans="1:6" ht="31.5" x14ac:dyDescent="0.2">
      <c r="A210" s="70" t="s">
        <v>1222</v>
      </c>
      <c r="B210" s="69" t="s">
        <v>499</v>
      </c>
      <c r="C210" s="70" t="s">
        <v>53</v>
      </c>
      <c r="D210" s="460">
        <v>610</v>
      </c>
      <c r="E210" s="511">
        <f>'[15]Снятие контракта с учетн.рег.'!$F$8</f>
        <v>730.65983631481481</v>
      </c>
    </row>
    <row r="211" spans="1:6" ht="31.5" x14ac:dyDescent="0.2">
      <c r="A211" s="70" t="s">
        <v>1223</v>
      </c>
      <c r="B211" s="37" t="s">
        <v>500</v>
      </c>
      <c r="C211" s="70" t="s">
        <v>1</v>
      </c>
      <c r="D211" s="460"/>
      <c r="E211" s="511">
        <f>'[15]Оформление дубликата ВК'!$F$11</f>
        <v>884.1486780529317</v>
      </c>
    </row>
    <row r="212" spans="1:6" ht="31.5" x14ac:dyDescent="0.2">
      <c r="A212" s="70" t="s">
        <v>1224</v>
      </c>
      <c r="B212" s="37" t="s">
        <v>501</v>
      </c>
      <c r="C212" s="70" t="s">
        <v>36</v>
      </c>
      <c r="D212" s="460">
        <v>1257</v>
      </c>
      <c r="E212" s="511">
        <f>'[15]Оформление заявл. на получ. УНК'!$F$9</f>
        <v>2010.6493168675595</v>
      </c>
    </row>
    <row r="213" spans="1:6" x14ac:dyDescent="0.2">
      <c r="A213" s="369" t="s">
        <v>704</v>
      </c>
      <c r="B213" s="370" t="s">
        <v>760</v>
      </c>
      <c r="C213" s="369"/>
      <c r="D213" s="458"/>
      <c r="E213" s="458"/>
    </row>
    <row r="214" spans="1:6" x14ac:dyDescent="0.2">
      <c r="A214" s="424"/>
      <c r="B214" s="424" t="s">
        <v>542</v>
      </c>
      <c r="C214" s="424"/>
      <c r="D214" s="472"/>
      <c r="E214" s="472"/>
    </row>
    <row r="215" spans="1:6" ht="47.25" x14ac:dyDescent="0.2">
      <c r="A215" s="70" t="s">
        <v>317</v>
      </c>
      <c r="B215" s="37" t="s">
        <v>2196</v>
      </c>
      <c r="C215" s="427">
        <v>0.01</v>
      </c>
      <c r="D215" s="473"/>
      <c r="E215" s="473"/>
    </row>
    <row r="216" spans="1:6" ht="47.25" x14ac:dyDescent="0.2">
      <c r="A216" s="70" t="s">
        <v>318</v>
      </c>
      <c r="B216" s="37" t="s">
        <v>2157</v>
      </c>
      <c r="C216" s="425" t="s">
        <v>59</v>
      </c>
      <c r="D216" s="474"/>
      <c r="E216" s="474"/>
      <c r="F216" s="25" t="s">
        <v>955</v>
      </c>
    </row>
    <row r="217" spans="1:6" s="28" customFormat="1" ht="31.5" x14ac:dyDescent="0.2">
      <c r="A217" s="70" t="s">
        <v>319</v>
      </c>
      <c r="B217" s="37" t="s">
        <v>2158</v>
      </c>
      <c r="C217" s="425" t="s">
        <v>59</v>
      </c>
      <c r="D217" s="474"/>
      <c r="E217" s="474"/>
      <c r="F217" s="21" t="s">
        <v>962</v>
      </c>
    </row>
    <row r="218" spans="1:6" s="28" customFormat="1" ht="60" customHeight="1" x14ac:dyDescent="0.2">
      <c r="A218" s="70" t="s">
        <v>320</v>
      </c>
      <c r="B218" s="74" t="s">
        <v>2159</v>
      </c>
      <c r="C218" s="453" t="s">
        <v>2031</v>
      </c>
      <c r="D218" s="460"/>
      <c r="E218" s="460"/>
      <c r="F218" s="514"/>
    </row>
    <row r="219" spans="1:6" s="28" customFormat="1" ht="57.75" customHeight="1" x14ac:dyDescent="0.2">
      <c r="A219" s="70" t="s">
        <v>321</v>
      </c>
      <c r="B219" s="69" t="s">
        <v>2197</v>
      </c>
      <c r="C219" s="427">
        <v>0.01</v>
      </c>
      <c r="D219" s="473"/>
      <c r="E219" s="473"/>
      <c r="F219" s="514"/>
    </row>
    <row r="220" spans="1:6" s="28" customFormat="1" ht="43.5" customHeight="1" x14ac:dyDescent="0.2">
      <c r="A220" s="70" t="s">
        <v>1156</v>
      </c>
      <c r="B220" s="69" t="s">
        <v>2160</v>
      </c>
      <c r="C220" s="427">
        <v>0.01</v>
      </c>
      <c r="D220" s="473"/>
      <c r="E220" s="473"/>
      <c r="F220" s="514"/>
    </row>
    <row r="221" spans="1:6" s="28" customFormat="1" ht="58.5" customHeight="1" x14ac:dyDescent="0.2">
      <c r="A221" s="816" t="s">
        <v>1158</v>
      </c>
      <c r="B221" s="818" t="s">
        <v>2161</v>
      </c>
      <c r="C221" s="453" t="s">
        <v>2162</v>
      </c>
      <c r="D221" s="460"/>
      <c r="E221" s="460"/>
      <c r="F221" s="514"/>
    </row>
    <row r="222" spans="1:6" s="28" customFormat="1" ht="41.25" customHeight="1" x14ac:dyDescent="0.2">
      <c r="A222" s="817"/>
      <c r="B222" s="819"/>
      <c r="C222" s="453" t="s">
        <v>2163</v>
      </c>
      <c r="D222" s="460"/>
      <c r="E222" s="460"/>
      <c r="F222" s="514"/>
    </row>
    <row r="223" spans="1:6" s="28" customFormat="1" ht="42.75" customHeight="1" x14ac:dyDescent="0.2">
      <c r="A223" s="70" t="s">
        <v>1225</v>
      </c>
      <c r="B223" s="37" t="s">
        <v>2164</v>
      </c>
      <c r="C223" s="425" t="s">
        <v>59</v>
      </c>
      <c r="D223" s="474"/>
      <c r="E223" s="474"/>
      <c r="F223" s="514"/>
    </row>
    <row r="224" spans="1:6" s="28" customFormat="1" ht="63" x14ac:dyDescent="0.2">
      <c r="A224" s="453" t="s">
        <v>1226</v>
      </c>
      <c r="B224" s="37" t="s">
        <v>2165</v>
      </c>
      <c r="C224" s="425" t="s">
        <v>10</v>
      </c>
      <c r="D224" s="474"/>
      <c r="E224" s="474"/>
      <c r="F224" s="514"/>
    </row>
    <row r="225" spans="1:6" s="28" customFormat="1" ht="81.75" customHeight="1" x14ac:dyDescent="0.2">
      <c r="A225" s="453" t="s">
        <v>1227</v>
      </c>
      <c r="B225" s="37" t="s">
        <v>2166</v>
      </c>
      <c r="C225" s="425" t="s">
        <v>10</v>
      </c>
      <c r="D225" s="474"/>
      <c r="E225" s="474"/>
      <c r="F225" s="514"/>
    </row>
    <row r="226" spans="1:6" s="28" customFormat="1" ht="48" customHeight="1" x14ac:dyDescent="0.2">
      <c r="A226" s="426"/>
      <c r="B226" s="424" t="s">
        <v>543</v>
      </c>
      <c r="C226" s="73"/>
      <c r="D226" s="468"/>
      <c r="E226" s="468"/>
      <c r="F226" s="514"/>
    </row>
    <row r="227" spans="1:6" s="28" customFormat="1" ht="73.5" customHeight="1" x14ac:dyDescent="0.2">
      <c r="A227" s="70" t="s">
        <v>1228</v>
      </c>
      <c r="B227" s="69" t="s">
        <v>2198</v>
      </c>
      <c r="C227" s="427">
        <v>0.01</v>
      </c>
      <c r="D227" s="473"/>
      <c r="E227" s="473"/>
      <c r="F227" s="514"/>
    </row>
    <row r="228" spans="1:6" s="28" customFormat="1" ht="91.5" customHeight="1" x14ac:dyDescent="0.2">
      <c r="A228" s="70" t="s">
        <v>1229</v>
      </c>
      <c r="B228" s="69" t="s">
        <v>2199</v>
      </c>
      <c r="C228" s="427" t="s">
        <v>2167</v>
      </c>
      <c r="D228" s="473"/>
      <c r="E228" s="473"/>
      <c r="F228" s="514"/>
    </row>
    <row r="229" spans="1:6" s="28" customFormat="1" ht="56.25" customHeight="1" x14ac:dyDescent="0.2">
      <c r="A229" s="70" t="s">
        <v>1230</v>
      </c>
      <c r="B229" s="37" t="s">
        <v>2200</v>
      </c>
      <c r="C229" s="427">
        <v>0.01</v>
      </c>
      <c r="D229" s="473"/>
      <c r="E229" s="473"/>
      <c r="F229" s="514"/>
    </row>
    <row r="230" spans="1:6" s="28" customFormat="1" ht="57" customHeight="1" x14ac:dyDescent="0.2">
      <c r="A230" s="70" t="s">
        <v>1231</v>
      </c>
      <c r="B230" s="69" t="s">
        <v>2168</v>
      </c>
      <c r="C230" s="427" t="s">
        <v>2169</v>
      </c>
      <c r="D230" s="473"/>
      <c r="E230" s="473"/>
      <c r="F230" s="514"/>
    </row>
    <row r="231" spans="1:6" s="28" customFormat="1" ht="54.75" customHeight="1" x14ac:dyDescent="0.2">
      <c r="A231" s="70" t="s">
        <v>1232</v>
      </c>
      <c r="B231" s="69" t="s">
        <v>2201</v>
      </c>
      <c r="C231" s="427">
        <v>0.01</v>
      </c>
      <c r="D231" s="473"/>
      <c r="E231" s="473"/>
      <c r="F231" s="514"/>
    </row>
    <row r="232" spans="1:6" s="28" customFormat="1" ht="57.75" customHeight="1" x14ac:dyDescent="0.2">
      <c r="A232" s="70" t="s">
        <v>1233</v>
      </c>
      <c r="B232" s="37" t="s">
        <v>2202</v>
      </c>
      <c r="C232" s="425" t="s">
        <v>59</v>
      </c>
      <c r="D232" s="474"/>
      <c r="E232" s="474"/>
      <c r="F232" s="514"/>
    </row>
    <row r="233" spans="1:6" s="28" customFormat="1" ht="55.5" customHeight="1" x14ac:dyDescent="0.2">
      <c r="A233" s="70" t="s">
        <v>1234</v>
      </c>
      <c r="B233" s="37" t="s">
        <v>2203</v>
      </c>
      <c r="C233" s="425" t="s">
        <v>59</v>
      </c>
      <c r="D233" s="474"/>
      <c r="E233" s="474"/>
      <c r="F233" s="514"/>
    </row>
    <row r="234" spans="1:6" s="28" customFormat="1" ht="57" customHeight="1" x14ac:dyDescent="0.2">
      <c r="A234" s="70" t="s">
        <v>1235</v>
      </c>
      <c r="B234" s="37" t="s">
        <v>2204</v>
      </c>
      <c r="C234" s="425" t="s">
        <v>59</v>
      </c>
      <c r="D234" s="474"/>
      <c r="E234" s="474"/>
      <c r="F234" s="514"/>
    </row>
    <row r="235" spans="1:6" s="28" customFormat="1" ht="57.75" customHeight="1" x14ac:dyDescent="0.2">
      <c r="A235" s="428" t="s">
        <v>2170</v>
      </c>
      <c r="B235" s="429" t="s">
        <v>2251</v>
      </c>
      <c r="C235" s="427">
        <v>0.01</v>
      </c>
      <c r="D235" s="473"/>
      <c r="E235" s="473"/>
      <c r="F235" s="514"/>
    </row>
    <row r="236" spans="1:6" s="28" customFormat="1" ht="55.5" customHeight="1" x14ac:dyDescent="0.2">
      <c r="A236" s="428" t="s">
        <v>2171</v>
      </c>
      <c r="B236" s="429" t="s">
        <v>2205</v>
      </c>
      <c r="C236" s="454" t="s">
        <v>1</v>
      </c>
      <c r="D236" s="475"/>
      <c r="E236" s="475"/>
      <c r="F236" s="514"/>
    </row>
    <row r="237" spans="1:6" s="28" customFormat="1" ht="50.25" customHeight="1" x14ac:dyDescent="0.2">
      <c r="A237" s="428" t="s">
        <v>2172</v>
      </c>
      <c r="B237" s="429" t="s">
        <v>2206</v>
      </c>
      <c r="C237" s="454" t="s">
        <v>2173</v>
      </c>
      <c r="D237" s="475"/>
      <c r="E237" s="475"/>
      <c r="F237" s="514"/>
    </row>
    <row r="238" spans="1:6" s="28" customFormat="1" ht="61.5" customHeight="1" x14ac:dyDescent="0.2">
      <c r="A238" s="428" t="s">
        <v>2174</v>
      </c>
      <c r="B238" s="429" t="s">
        <v>2175</v>
      </c>
      <c r="C238" s="454" t="s">
        <v>2176</v>
      </c>
      <c r="D238" s="475"/>
      <c r="E238" s="475"/>
      <c r="F238" s="514"/>
    </row>
    <row r="239" spans="1:6" s="28" customFormat="1" ht="63" customHeight="1" x14ac:dyDescent="0.2">
      <c r="A239" s="428"/>
      <c r="B239" s="73" t="s">
        <v>2207</v>
      </c>
      <c r="C239" s="454"/>
      <c r="D239" s="475"/>
      <c r="E239" s="475"/>
      <c r="F239" s="514"/>
    </row>
    <row r="240" spans="1:6" s="28" customFormat="1" ht="312.75" customHeight="1" x14ac:dyDescent="0.2">
      <c r="A240" s="428" t="s">
        <v>2177</v>
      </c>
      <c r="B240" s="429" t="s">
        <v>2178</v>
      </c>
      <c r="C240" s="455" t="s">
        <v>2179</v>
      </c>
      <c r="D240" s="476"/>
      <c r="E240" s="476"/>
      <c r="F240" s="514"/>
    </row>
    <row r="241" spans="1:6" s="28" customFormat="1" ht="75" customHeight="1" x14ac:dyDescent="0.2">
      <c r="A241" s="428" t="s">
        <v>2180</v>
      </c>
      <c r="B241" s="429" t="s">
        <v>2208</v>
      </c>
      <c r="C241" s="454" t="s">
        <v>2181</v>
      </c>
      <c r="D241" s="475"/>
      <c r="E241" s="475"/>
      <c r="F241" s="514"/>
    </row>
    <row r="242" spans="1:6" s="28" customFormat="1" ht="405" customHeight="1" x14ac:dyDescent="0.2">
      <c r="A242" s="428" t="s">
        <v>2182</v>
      </c>
      <c r="B242" s="429" t="s">
        <v>2252</v>
      </c>
      <c r="C242" s="455" t="s">
        <v>2253</v>
      </c>
      <c r="D242" s="475"/>
      <c r="E242" s="475"/>
      <c r="F242" s="514"/>
    </row>
    <row r="243" spans="1:6" s="28" customFormat="1" ht="156.75" customHeight="1" x14ac:dyDescent="0.2">
      <c r="A243" s="428" t="s">
        <v>2183</v>
      </c>
      <c r="B243" s="429" t="s">
        <v>2184</v>
      </c>
      <c r="C243" s="454" t="s">
        <v>2185</v>
      </c>
      <c r="D243" s="475"/>
      <c r="E243" s="475"/>
      <c r="F243" s="514"/>
    </row>
    <row r="244" spans="1:6" s="28" customFormat="1" ht="81" customHeight="1" x14ac:dyDescent="0.2">
      <c r="A244" s="428" t="s">
        <v>2186</v>
      </c>
      <c r="B244" s="429" t="s">
        <v>2187</v>
      </c>
      <c r="C244" s="454" t="s">
        <v>2188</v>
      </c>
      <c r="D244" s="475"/>
      <c r="E244" s="475"/>
      <c r="F244" s="514"/>
    </row>
    <row r="245" spans="1:6" s="28" customFormat="1" ht="70.5" customHeight="1" x14ac:dyDescent="0.2">
      <c r="A245" s="428"/>
      <c r="B245" s="73" t="s">
        <v>2189</v>
      </c>
      <c r="C245" s="454"/>
      <c r="D245" s="475"/>
      <c r="E245" s="475"/>
      <c r="F245" s="514"/>
    </row>
    <row r="246" spans="1:6" s="28" customFormat="1" ht="90" customHeight="1" x14ac:dyDescent="0.2">
      <c r="A246" s="428"/>
      <c r="B246" s="456" t="s">
        <v>2190</v>
      </c>
      <c r="C246" s="454"/>
      <c r="D246" s="475"/>
      <c r="E246" s="475"/>
      <c r="F246" s="514"/>
    </row>
    <row r="247" spans="1:6" s="28" customFormat="1" ht="66.75" customHeight="1" x14ac:dyDescent="0.2">
      <c r="A247" s="428"/>
      <c r="B247" s="456" t="s">
        <v>2191</v>
      </c>
      <c r="C247" s="454"/>
      <c r="D247" s="475"/>
      <c r="E247" s="475"/>
      <c r="F247" s="514"/>
    </row>
    <row r="248" spans="1:6" s="28" customFormat="1" ht="47.25" x14ac:dyDescent="0.2">
      <c r="A248" s="428"/>
      <c r="B248" s="456" t="s">
        <v>2192</v>
      </c>
      <c r="C248" s="454"/>
      <c r="D248" s="475"/>
      <c r="E248" s="475"/>
      <c r="F248" s="514"/>
    </row>
    <row r="249" spans="1:6" s="28" customFormat="1" ht="84" customHeight="1" x14ac:dyDescent="0.2">
      <c r="A249" s="428"/>
      <c r="B249" s="456" t="s">
        <v>2193</v>
      </c>
      <c r="C249" s="454"/>
      <c r="D249" s="475"/>
      <c r="E249" s="475"/>
      <c r="F249" s="514"/>
    </row>
    <row r="250" spans="1:6" s="28" customFormat="1" ht="49.5" customHeight="1" x14ac:dyDescent="0.2">
      <c r="A250" s="428"/>
      <c r="B250" s="456" t="s">
        <v>2194</v>
      </c>
      <c r="C250" s="454"/>
      <c r="D250" s="475"/>
      <c r="E250" s="475"/>
      <c r="F250" s="514"/>
    </row>
    <row r="251" spans="1:6" s="28" customFormat="1" ht="62.25" customHeight="1" x14ac:dyDescent="0.2">
      <c r="A251" s="428"/>
      <c r="B251" s="456" t="s">
        <v>2195</v>
      </c>
      <c r="C251" s="454"/>
      <c r="D251" s="475"/>
      <c r="E251" s="475"/>
      <c r="F251" s="514"/>
    </row>
    <row r="252" spans="1:6" s="28" customFormat="1" ht="66" customHeight="1" x14ac:dyDescent="0.2">
      <c r="A252" s="369" t="s">
        <v>322</v>
      </c>
      <c r="B252" s="370" t="s">
        <v>1236</v>
      </c>
      <c r="C252" s="369"/>
      <c r="D252" s="458"/>
      <c r="E252" s="458"/>
      <c r="F252" s="514"/>
    </row>
    <row r="253" spans="1:6" s="28" customFormat="1" ht="51" customHeight="1" x14ac:dyDescent="0.2">
      <c r="A253" s="405" t="s">
        <v>1237</v>
      </c>
      <c r="B253" s="410" t="s">
        <v>736</v>
      </c>
      <c r="C253" s="405"/>
      <c r="D253" s="459"/>
      <c r="E253" s="459"/>
      <c r="F253" s="514"/>
    </row>
    <row r="254" spans="1:6" s="28" customFormat="1" ht="56.25" customHeight="1" x14ac:dyDescent="0.2">
      <c r="A254" s="405" t="s">
        <v>1238</v>
      </c>
      <c r="B254" s="410" t="s">
        <v>2276</v>
      </c>
      <c r="C254" s="405"/>
      <c r="D254" s="459"/>
      <c r="E254" s="459"/>
      <c r="F254" s="514"/>
    </row>
    <row r="255" spans="1:6" ht="21.75" customHeight="1" x14ac:dyDescent="0.2">
      <c r="A255" s="405" t="s">
        <v>1240</v>
      </c>
      <c r="B255" s="410" t="s">
        <v>524</v>
      </c>
      <c r="C255" s="405"/>
      <c r="D255" s="459"/>
      <c r="E255" s="459"/>
    </row>
    <row r="256" spans="1:6" s="409" customFormat="1" ht="47.25" x14ac:dyDescent="0.2">
      <c r="A256" s="70"/>
      <c r="B256" s="68" t="s">
        <v>2032</v>
      </c>
      <c r="C256" s="4" t="s">
        <v>2033</v>
      </c>
      <c r="D256" s="462"/>
      <c r="E256" s="462"/>
      <c r="F256" s="25" t="s">
        <v>966</v>
      </c>
    </row>
    <row r="257" spans="1:6" ht="47.25" x14ac:dyDescent="0.2">
      <c r="A257" s="70"/>
      <c r="B257" s="68" t="s">
        <v>2277</v>
      </c>
      <c r="C257" s="4" t="s">
        <v>2034</v>
      </c>
      <c r="D257" s="462"/>
      <c r="E257" s="462"/>
    </row>
    <row r="258" spans="1:6" ht="31.5" x14ac:dyDescent="0.2">
      <c r="A258" s="70"/>
      <c r="B258" s="68" t="s">
        <v>2278</v>
      </c>
      <c r="C258" s="4" t="s">
        <v>2802</v>
      </c>
      <c r="D258" s="462"/>
      <c r="E258" s="462"/>
      <c r="F258" s="25" t="s">
        <v>966</v>
      </c>
    </row>
    <row r="259" spans="1:6" x14ac:dyDescent="0.2">
      <c r="A259" s="405" t="s">
        <v>1241</v>
      </c>
      <c r="B259" s="418" t="s">
        <v>525</v>
      </c>
      <c r="C259" s="74"/>
      <c r="D259" s="464"/>
      <c r="E259" s="464"/>
      <c r="F259" s="25" t="s">
        <v>966</v>
      </c>
    </row>
    <row r="260" spans="1:6" ht="47.25" x14ac:dyDescent="0.2">
      <c r="A260" s="70"/>
      <c r="B260" s="68" t="s">
        <v>2032</v>
      </c>
      <c r="C260" s="4" t="s">
        <v>2035</v>
      </c>
      <c r="D260" s="462"/>
      <c r="E260" s="462"/>
      <c r="F260" s="25" t="s">
        <v>966</v>
      </c>
    </row>
    <row r="261" spans="1:6" ht="47.25" x14ac:dyDescent="0.2">
      <c r="A261" s="70"/>
      <c r="B261" s="68" t="s">
        <v>2279</v>
      </c>
      <c r="C261" s="4" t="s">
        <v>2036</v>
      </c>
      <c r="D261" s="462"/>
      <c r="E261" s="462"/>
      <c r="F261" s="25" t="s">
        <v>966</v>
      </c>
    </row>
    <row r="262" spans="1:6" ht="36" customHeight="1" x14ac:dyDescent="0.2">
      <c r="A262" s="502"/>
      <c r="B262" s="68" t="s">
        <v>2280</v>
      </c>
      <c r="C262" s="4" t="s">
        <v>59</v>
      </c>
      <c r="D262" s="462"/>
      <c r="E262" s="462"/>
      <c r="F262" s="25" t="s">
        <v>966</v>
      </c>
    </row>
    <row r="263" spans="1:6" ht="31.5" x14ac:dyDescent="0.2">
      <c r="A263" s="504" t="s">
        <v>1239</v>
      </c>
      <c r="B263" s="68" t="s">
        <v>2037</v>
      </c>
      <c r="C263" s="4" t="s">
        <v>2281</v>
      </c>
      <c r="D263" s="462"/>
      <c r="E263" s="462"/>
      <c r="F263" s="25" t="s">
        <v>966</v>
      </c>
    </row>
    <row r="264" spans="1:6" x14ac:dyDescent="0.2">
      <c r="A264" s="504" t="s">
        <v>1244</v>
      </c>
      <c r="B264" s="68" t="s">
        <v>2430</v>
      </c>
      <c r="C264" s="4" t="s">
        <v>764</v>
      </c>
      <c r="D264" s="462"/>
      <c r="E264" s="462"/>
      <c r="F264" s="25" t="s">
        <v>966</v>
      </c>
    </row>
    <row r="265" spans="1:6" ht="41.25" customHeight="1" x14ac:dyDescent="0.2">
      <c r="A265" s="504" t="s">
        <v>1245</v>
      </c>
      <c r="B265" s="68" t="s">
        <v>2038</v>
      </c>
      <c r="C265" s="4" t="s">
        <v>2282</v>
      </c>
      <c r="D265" s="462"/>
      <c r="E265" s="462"/>
    </row>
    <row r="266" spans="1:6" x14ac:dyDescent="0.2">
      <c r="A266" s="504" t="s">
        <v>1246</v>
      </c>
      <c r="B266" s="68" t="s">
        <v>2039</v>
      </c>
      <c r="C266" s="4" t="s">
        <v>59</v>
      </c>
      <c r="D266" s="462"/>
      <c r="E266" s="462"/>
      <c r="F266" s="25" t="s">
        <v>966</v>
      </c>
    </row>
    <row r="267" spans="1:6" ht="21" customHeight="1" x14ac:dyDescent="0.2">
      <c r="A267" s="405" t="s">
        <v>1247</v>
      </c>
      <c r="B267" s="308" t="s">
        <v>2040</v>
      </c>
      <c r="C267" s="4"/>
      <c r="D267" s="462"/>
      <c r="E267" s="462"/>
      <c r="F267" s="25" t="s">
        <v>966</v>
      </c>
    </row>
    <row r="268" spans="1:6" ht="31.5" x14ac:dyDescent="0.2">
      <c r="A268" s="502" t="s">
        <v>2283</v>
      </c>
      <c r="B268" s="68" t="s">
        <v>2040</v>
      </c>
      <c r="C268" s="4" t="s">
        <v>526</v>
      </c>
      <c r="D268" s="462"/>
      <c r="E268" s="462"/>
      <c r="F268" s="25" t="s">
        <v>966</v>
      </c>
    </row>
    <row r="269" spans="1:6" ht="34.5" customHeight="1" x14ac:dyDescent="0.2">
      <c r="A269" s="502" t="s">
        <v>2284</v>
      </c>
      <c r="B269" s="68" t="s">
        <v>2285</v>
      </c>
      <c r="C269" s="4" t="s">
        <v>2803</v>
      </c>
      <c r="D269" s="462"/>
      <c r="E269" s="462"/>
      <c r="F269" s="25" t="s">
        <v>966</v>
      </c>
    </row>
    <row r="270" spans="1:6" ht="27.75" customHeight="1" x14ac:dyDescent="0.2">
      <c r="A270" s="405" t="s">
        <v>1248</v>
      </c>
      <c r="B270" s="418" t="s">
        <v>1251</v>
      </c>
      <c r="C270" s="405"/>
      <c r="D270" s="459"/>
      <c r="E270" s="459"/>
      <c r="F270" s="25" t="s">
        <v>966</v>
      </c>
    </row>
    <row r="271" spans="1:6" ht="51.75" customHeight="1" x14ac:dyDescent="0.2">
      <c r="A271" s="70" t="s">
        <v>2286</v>
      </c>
      <c r="B271" s="69" t="s">
        <v>2041</v>
      </c>
      <c r="C271" s="70" t="s">
        <v>2042</v>
      </c>
      <c r="D271" s="460"/>
      <c r="E271" s="460"/>
    </row>
    <row r="272" spans="1:6" ht="39.75" customHeight="1" x14ac:dyDescent="0.2">
      <c r="A272" s="70" t="s">
        <v>2287</v>
      </c>
      <c r="B272" s="37" t="s">
        <v>2043</v>
      </c>
      <c r="C272" s="70" t="s">
        <v>530</v>
      </c>
      <c r="D272" s="460"/>
      <c r="E272" s="460"/>
    </row>
    <row r="273" spans="1:6" s="409" customFormat="1" ht="27" customHeight="1" x14ac:dyDescent="0.2">
      <c r="A273" s="503" t="s">
        <v>1249</v>
      </c>
      <c r="B273" s="308" t="s">
        <v>2288</v>
      </c>
      <c r="C273" s="4"/>
      <c r="D273" s="462"/>
      <c r="E273" s="462"/>
      <c r="F273" s="25" t="s">
        <v>966</v>
      </c>
    </row>
    <row r="274" spans="1:6" ht="31.5" x14ac:dyDescent="0.2">
      <c r="A274" s="502" t="s">
        <v>2289</v>
      </c>
      <c r="B274" s="69" t="s">
        <v>2290</v>
      </c>
      <c r="C274" s="502" t="s">
        <v>526</v>
      </c>
      <c r="D274" s="460"/>
      <c r="E274" s="460"/>
      <c r="F274" s="25" t="s">
        <v>966</v>
      </c>
    </row>
    <row r="275" spans="1:6" ht="26.25" customHeight="1" x14ac:dyDescent="0.2">
      <c r="A275" s="502" t="s">
        <v>2291</v>
      </c>
      <c r="B275" s="69" t="s">
        <v>2292</v>
      </c>
      <c r="C275" s="502" t="s">
        <v>59</v>
      </c>
      <c r="D275" s="460"/>
      <c r="E275" s="460"/>
      <c r="F275" s="25" t="s">
        <v>966</v>
      </c>
    </row>
    <row r="276" spans="1:6" ht="33" customHeight="1" x14ac:dyDescent="0.2">
      <c r="A276" s="502" t="s">
        <v>2293</v>
      </c>
      <c r="B276" s="69" t="s">
        <v>2294</v>
      </c>
      <c r="C276" s="502" t="s">
        <v>59</v>
      </c>
      <c r="D276" s="460"/>
      <c r="E276" s="460"/>
    </row>
    <row r="277" spans="1:6" ht="52.5" customHeight="1" x14ac:dyDescent="0.2">
      <c r="A277" s="405" t="s">
        <v>324</v>
      </c>
      <c r="B277" s="410" t="s">
        <v>737</v>
      </c>
      <c r="C277" s="405"/>
      <c r="D277" s="459"/>
      <c r="E277" s="459"/>
    </row>
    <row r="278" spans="1:6" ht="25.5" customHeight="1" x14ac:dyDescent="0.2">
      <c r="A278" s="426" t="s">
        <v>1242</v>
      </c>
      <c r="B278" s="430" t="s">
        <v>529</v>
      </c>
      <c r="C278" s="75"/>
      <c r="D278" s="477"/>
      <c r="E278" s="477"/>
    </row>
    <row r="279" spans="1:6" ht="42" customHeight="1" x14ac:dyDescent="0.2">
      <c r="A279" s="75" t="s">
        <v>1253</v>
      </c>
      <c r="B279" s="37" t="s">
        <v>2044</v>
      </c>
      <c r="C279" s="70" t="s">
        <v>2045</v>
      </c>
      <c r="D279" s="460"/>
      <c r="E279" s="460"/>
    </row>
    <row r="280" spans="1:6" s="409" customFormat="1" ht="30" customHeight="1" x14ac:dyDescent="0.2">
      <c r="A280" s="504" t="s">
        <v>1254</v>
      </c>
      <c r="B280" s="37" t="s">
        <v>739</v>
      </c>
      <c r="C280" s="70"/>
      <c r="D280" s="460"/>
      <c r="E280" s="460"/>
      <c r="F280" s="25" t="s">
        <v>967</v>
      </c>
    </row>
    <row r="281" spans="1:6" ht="31.5" customHeight="1" x14ac:dyDescent="0.2">
      <c r="A281" s="504"/>
      <c r="B281" s="69" t="s">
        <v>2046</v>
      </c>
      <c r="C281" s="70" t="s">
        <v>2047</v>
      </c>
      <c r="D281" s="460"/>
      <c r="E281" s="460"/>
      <c r="F281" s="25" t="s">
        <v>967</v>
      </c>
    </row>
    <row r="282" spans="1:6" ht="31.5" x14ac:dyDescent="0.2">
      <c r="A282" s="504"/>
      <c r="B282" s="37" t="s">
        <v>2048</v>
      </c>
      <c r="C282" s="70" t="s">
        <v>738</v>
      </c>
      <c r="D282" s="460"/>
      <c r="E282" s="460"/>
    </row>
    <row r="283" spans="1:6" ht="41.25" customHeight="1" x14ac:dyDescent="0.2">
      <c r="A283" s="504" t="s">
        <v>1255</v>
      </c>
      <c r="B283" s="37" t="s">
        <v>2049</v>
      </c>
      <c r="C283" s="70" t="s">
        <v>531</v>
      </c>
      <c r="D283" s="460"/>
      <c r="E283" s="460"/>
      <c r="F283" s="25" t="s">
        <v>967</v>
      </c>
    </row>
    <row r="284" spans="1:6" ht="37.5" customHeight="1" x14ac:dyDescent="0.2">
      <c r="A284" s="504" t="s">
        <v>1256</v>
      </c>
      <c r="B284" s="37" t="s">
        <v>2050</v>
      </c>
      <c r="C284" s="70" t="s">
        <v>2051</v>
      </c>
      <c r="D284" s="460"/>
      <c r="E284" s="460"/>
      <c r="F284" s="25" t="s">
        <v>967</v>
      </c>
    </row>
    <row r="285" spans="1:6" ht="40.5" customHeight="1" x14ac:dyDescent="0.2">
      <c r="A285" s="504" t="s">
        <v>1257</v>
      </c>
      <c r="B285" s="69" t="s">
        <v>2052</v>
      </c>
      <c r="C285" s="70" t="s">
        <v>2053</v>
      </c>
      <c r="D285" s="460"/>
      <c r="E285" s="460"/>
      <c r="F285" s="25" t="s">
        <v>967</v>
      </c>
    </row>
    <row r="286" spans="1:6" ht="47.25" x14ac:dyDescent="0.2">
      <c r="A286" s="504" t="s">
        <v>1258</v>
      </c>
      <c r="B286" s="69" t="s">
        <v>2431</v>
      </c>
      <c r="C286" s="70" t="s">
        <v>2054</v>
      </c>
      <c r="D286" s="460"/>
      <c r="E286" s="460"/>
      <c r="F286" s="25" t="s">
        <v>967</v>
      </c>
    </row>
    <row r="287" spans="1:6" ht="30.75" customHeight="1" x14ac:dyDescent="0.2">
      <c r="A287" s="504" t="s">
        <v>1259</v>
      </c>
      <c r="B287" s="69" t="s">
        <v>2432</v>
      </c>
      <c r="C287" s="70" t="s">
        <v>13</v>
      </c>
      <c r="D287" s="460"/>
      <c r="E287" s="460"/>
      <c r="F287" s="25" t="s">
        <v>967</v>
      </c>
    </row>
    <row r="288" spans="1:6" ht="43.5" customHeight="1" x14ac:dyDescent="0.2">
      <c r="A288" s="504" t="s">
        <v>1260</v>
      </c>
      <c r="B288" s="37" t="s">
        <v>2295</v>
      </c>
      <c r="C288" s="70" t="s">
        <v>2055</v>
      </c>
      <c r="D288" s="460"/>
      <c r="E288" s="460"/>
      <c r="F288" s="25" t="s">
        <v>967</v>
      </c>
    </row>
    <row r="289" spans="1:6" ht="75" customHeight="1" x14ac:dyDescent="0.2">
      <c r="A289" s="426" t="s">
        <v>1243</v>
      </c>
      <c r="B289" s="418" t="s">
        <v>535</v>
      </c>
      <c r="C289" s="405"/>
      <c r="D289" s="459"/>
      <c r="E289" s="459"/>
      <c r="F289" s="25" t="s">
        <v>967</v>
      </c>
    </row>
    <row r="290" spans="1:6" ht="31.5" x14ac:dyDescent="0.2">
      <c r="A290" s="504" t="s">
        <v>1261</v>
      </c>
      <c r="B290" s="69" t="s">
        <v>2056</v>
      </c>
      <c r="C290" s="70" t="s">
        <v>2057</v>
      </c>
      <c r="D290" s="460"/>
      <c r="E290" s="460"/>
      <c r="F290" s="25" t="s">
        <v>967</v>
      </c>
    </row>
    <row r="291" spans="1:6" ht="44.25" customHeight="1" x14ac:dyDescent="0.2">
      <c r="A291" s="504" t="s">
        <v>1262</v>
      </c>
      <c r="B291" s="37" t="s">
        <v>2058</v>
      </c>
      <c r="C291" s="4" t="s">
        <v>2059</v>
      </c>
      <c r="D291" s="462"/>
      <c r="E291" s="462"/>
      <c r="F291" s="25" t="s">
        <v>967</v>
      </c>
    </row>
    <row r="292" spans="1:6" s="409" customFormat="1" ht="47.25" x14ac:dyDescent="0.2">
      <c r="A292" s="504" t="s">
        <v>1263</v>
      </c>
      <c r="B292" s="69" t="s">
        <v>536</v>
      </c>
      <c r="C292" s="70" t="s">
        <v>537</v>
      </c>
      <c r="D292" s="460"/>
      <c r="E292" s="460"/>
      <c r="F292" s="25" t="s">
        <v>967</v>
      </c>
    </row>
    <row r="293" spans="1:6" ht="25.5" customHeight="1" x14ac:dyDescent="0.2">
      <c r="A293" s="504" t="s">
        <v>1264</v>
      </c>
      <c r="B293" s="37" t="s">
        <v>538</v>
      </c>
      <c r="C293" s="70" t="s">
        <v>53</v>
      </c>
      <c r="D293" s="460"/>
      <c r="E293" s="460"/>
      <c r="F293" s="25" t="s">
        <v>967</v>
      </c>
    </row>
    <row r="294" spans="1:6" ht="47.25" x14ac:dyDescent="0.2">
      <c r="A294" s="504" t="s">
        <v>1265</v>
      </c>
      <c r="B294" s="69" t="s">
        <v>532</v>
      </c>
      <c r="C294" s="70" t="s">
        <v>2060</v>
      </c>
      <c r="D294" s="460"/>
      <c r="E294" s="460"/>
      <c r="F294" s="25" t="s">
        <v>967</v>
      </c>
    </row>
    <row r="295" spans="1:6" ht="53.25" customHeight="1" x14ac:dyDescent="0.2">
      <c r="A295" s="504" t="s">
        <v>2297</v>
      </c>
      <c r="B295" s="69" t="s">
        <v>533</v>
      </c>
      <c r="C295" s="70" t="s">
        <v>13</v>
      </c>
      <c r="D295" s="460"/>
      <c r="E295" s="460"/>
      <c r="F295" s="25" t="s">
        <v>967</v>
      </c>
    </row>
    <row r="296" spans="1:6" ht="30.75" customHeight="1" x14ac:dyDescent="0.2">
      <c r="A296" s="504" t="s">
        <v>1266</v>
      </c>
      <c r="B296" s="37" t="s">
        <v>2296</v>
      </c>
      <c r="C296" s="4" t="s">
        <v>1275</v>
      </c>
      <c r="D296" s="462"/>
      <c r="E296" s="462"/>
      <c r="F296" s="25" t="s">
        <v>967</v>
      </c>
    </row>
    <row r="297" spans="1:6" ht="56.25" customHeight="1" x14ac:dyDescent="0.2">
      <c r="A297" s="405" t="s">
        <v>325</v>
      </c>
      <c r="B297" s="410" t="s">
        <v>540</v>
      </c>
      <c r="C297" s="405"/>
      <c r="D297" s="459"/>
      <c r="E297" s="459"/>
      <c r="F297" s="25" t="s">
        <v>967</v>
      </c>
    </row>
    <row r="298" spans="1:6" ht="31.5" x14ac:dyDescent="0.2">
      <c r="A298" s="504" t="s">
        <v>1267</v>
      </c>
      <c r="B298" s="69" t="s">
        <v>2061</v>
      </c>
      <c r="C298" s="70" t="s">
        <v>2062</v>
      </c>
      <c r="D298" s="460"/>
      <c r="E298" s="460"/>
      <c r="F298" s="25" t="s">
        <v>967</v>
      </c>
    </row>
    <row r="299" spans="1:6" ht="31.5" x14ac:dyDescent="0.2">
      <c r="A299" s="504" t="s">
        <v>1268</v>
      </c>
      <c r="B299" s="69" t="s">
        <v>2433</v>
      </c>
      <c r="C299" s="70" t="s">
        <v>2063</v>
      </c>
      <c r="D299" s="460"/>
      <c r="E299" s="460"/>
      <c r="F299" s="25" t="s">
        <v>967</v>
      </c>
    </row>
    <row r="300" spans="1:6" s="409" customFormat="1" ht="26.25" customHeight="1" x14ac:dyDescent="0.2">
      <c r="A300" s="504" t="s">
        <v>1269</v>
      </c>
      <c r="B300" s="69" t="s">
        <v>2434</v>
      </c>
      <c r="C300" s="70" t="s">
        <v>1274</v>
      </c>
      <c r="D300" s="460"/>
      <c r="E300" s="460"/>
    </row>
    <row r="301" spans="1:6" ht="39.75" customHeight="1" x14ac:dyDescent="0.2">
      <c r="A301" s="504" t="s">
        <v>1270</v>
      </c>
      <c r="B301" s="69" t="s">
        <v>2064</v>
      </c>
      <c r="C301" s="70" t="s">
        <v>1273</v>
      </c>
      <c r="D301" s="460"/>
      <c r="E301" s="460"/>
    </row>
    <row r="302" spans="1:6" ht="39.75" customHeight="1" x14ac:dyDescent="0.2">
      <c r="A302" s="428" t="s">
        <v>1271</v>
      </c>
      <c r="B302" s="429" t="s">
        <v>541</v>
      </c>
      <c r="C302" s="428"/>
      <c r="D302" s="478"/>
      <c r="E302" s="478"/>
    </row>
    <row r="303" spans="1:6" ht="28.5" customHeight="1" x14ac:dyDescent="0.2">
      <c r="A303" s="428"/>
      <c r="B303" s="432" t="s">
        <v>2065</v>
      </c>
      <c r="C303" s="70" t="s">
        <v>1272</v>
      </c>
      <c r="D303" s="460"/>
      <c r="E303" s="460"/>
    </row>
    <row r="304" spans="1:6" ht="44.25" customHeight="1" x14ac:dyDescent="0.2">
      <c r="A304" s="428"/>
      <c r="B304" s="432" t="s">
        <v>2066</v>
      </c>
      <c r="C304" s="70" t="s">
        <v>1272</v>
      </c>
      <c r="D304" s="460"/>
      <c r="E304" s="460"/>
    </row>
    <row r="305" spans="1:6" ht="43.5" customHeight="1" x14ac:dyDescent="0.2">
      <c r="A305" s="503" t="s">
        <v>1668</v>
      </c>
      <c r="B305" s="410" t="s">
        <v>2298</v>
      </c>
      <c r="C305" s="503"/>
      <c r="D305" s="459"/>
      <c r="E305" s="459"/>
    </row>
    <row r="306" spans="1:6" ht="47.25" x14ac:dyDescent="0.2">
      <c r="A306" s="428" t="s">
        <v>2299</v>
      </c>
      <c r="B306" s="432" t="s">
        <v>2300</v>
      </c>
      <c r="C306" s="502" t="s">
        <v>2309</v>
      </c>
      <c r="D306" s="460"/>
      <c r="E306" s="460"/>
    </row>
    <row r="307" spans="1:6" ht="45.75" customHeight="1" x14ac:dyDescent="0.2">
      <c r="A307" s="428" t="s">
        <v>2301</v>
      </c>
      <c r="B307" s="432" t="s">
        <v>2302</v>
      </c>
      <c r="C307" s="502" t="s">
        <v>764</v>
      </c>
      <c r="D307" s="460"/>
      <c r="E307" s="460"/>
    </row>
    <row r="308" spans="1:6" s="409" customFormat="1" ht="45.75" customHeight="1" x14ac:dyDescent="0.2">
      <c r="A308" s="428" t="s">
        <v>2303</v>
      </c>
      <c r="B308" s="432" t="s">
        <v>2304</v>
      </c>
      <c r="C308" s="502" t="s">
        <v>53</v>
      </c>
      <c r="D308" s="460"/>
      <c r="E308" s="460"/>
    </row>
    <row r="309" spans="1:6" ht="58.5" customHeight="1" x14ac:dyDescent="0.2">
      <c r="A309" s="504" t="s">
        <v>2305</v>
      </c>
      <c r="B309" s="69" t="s">
        <v>2306</v>
      </c>
      <c r="C309" s="502" t="s">
        <v>53</v>
      </c>
      <c r="D309" s="459"/>
      <c r="E309" s="459"/>
    </row>
    <row r="310" spans="1:6" ht="42" customHeight="1" x14ac:dyDescent="0.2">
      <c r="A310" s="504" t="s">
        <v>2307</v>
      </c>
      <c r="B310" s="69" t="s">
        <v>2308</v>
      </c>
      <c r="C310" s="502"/>
      <c r="D310" s="459"/>
      <c r="E310" s="459"/>
    </row>
    <row r="311" spans="1:6" ht="49.5" customHeight="1" x14ac:dyDescent="0.2">
      <c r="A311" s="503"/>
      <c r="B311" s="69" t="s">
        <v>818</v>
      </c>
      <c r="C311" s="502" t="s">
        <v>2310</v>
      </c>
      <c r="D311" s="459"/>
      <c r="E311" s="459"/>
    </row>
    <row r="312" spans="1:6" s="409" customFormat="1" ht="54" customHeight="1" x14ac:dyDescent="0.2">
      <c r="A312" s="502"/>
      <c r="B312" s="69" t="s">
        <v>819</v>
      </c>
      <c r="C312" s="502" t="s">
        <v>2311</v>
      </c>
      <c r="D312" s="460"/>
      <c r="E312" s="460"/>
    </row>
    <row r="313" spans="1:6" s="409" customFormat="1" ht="44.25" customHeight="1" x14ac:dyDescent="0.2">
      <c r="A313" s="372"/>
      <c r="B313" s="410" t="s">
        <v>1250</v>
      </c>
      <c r="C313" s="420"/>
      <c r="D313" s="470"/>
      <c r="E313" s="470"/>
    </row>
    <row r="314" spans="1:6" s="409" customFormat="1" ht="44.25" customHeight="1" x14ac:dyDescent="0.2">
      <c r="A314" s="433"/>
      <c r="B314" s="421" t="s">
        <v>1252</v>
      </c>
      <c r="C314" s="372"/>
      <c r="D314" s="471"/>
      <c r="E314" s="471"/>
    </row>
    <row r="315" spans="1:6" ht="55.5" customHeight="1" x14ac:dyDescent="0.2">
      <c r="A315" s="369" t="s">
        <v>328</v>
      </c>
      <c r="B315" s="370" t="s">
        <v>225</v>
      </c>
      <c r="C315" s="369"/>
      <c r="D315" s="458"/>
      <c r="E315" s="458"/>
    </row>
    <row r="316" spans="1:6" ht="27" customHeight="1" x14ac:dyDescent="0.2">
      <c r="A316" s="434" t="s">
        <v>326</v>
      </c>
      <c r="B316" s="435" t="s">
        <v>2067</v>
      </c>
      <c r="C316" s="70" t="s">
        <v>59</v>
      </c>
      <c r="D316" s="460"/>
      <c r="E316" s="460"/>
    </row>
    <row r="317" spans="1:6" ht="40.5" customHeight="1" x14ac:dyDescent="0.2">
      <c r="A317" s="434" t="s">
        <v>329</v>
      </c>
      <c r="B317" s="435" t="s">
        <v>2068</v>
      </c>
      <c r="C317" s="70" t="s">
        <v>13</v>
      </c>
      <c r="D317" s="460"/>
      <c r="E317" s="460"/>
    </row>
    <row r="318" spans="1:6" x14ac:dyDescent="0.2">
      <c r="A318" s="434" t="s">
        <v>330</v>
      </c>
      <c r="B318" s="436" t="s">
        <v>2069</v>
      </c>
      <c r="C318" s="70"/>
      <c r="D318" s="460"/>
      <c r="E318" s="460"/>
      <c r="F318" s="25" t="s">
        <v>968</v>
      </c>
    </row>
    <row r="319" spans="1:6" x14ac:dyDescent="0.2">
      <c r="A319" s="428" t="s">
        <v>1276</v>
      </c>
      <c r="B319" s="432" t="s">
        <v>2070</v>
      </c>
      <c r="C319" s="70" t="s">
        <v>59</v>
      </c>
      <c r="D319" s="460"/>
      <c r="E319" s="460"/>
      <c r="F319" s="25" t="s">
        <v>968</v>
      </c>
    </row>
    <row r="320" spans="1:6" ht="51.75" customHeight="1" x14ac:dyDescent="0.2">
      <c r="A320" s="428" t="s">
        <v>1277</v>
      </c>
      <c r="B320" s="432" t="s">
        <v>2071</v>
      </c>
      <c r="C320" s="70" t="s">
        <v>1302</v>
      </c>
      <c r="D320" s="460"/>
      <c r="E320" s="460"/>
      <c r="F320" s="25" t="s">
        <v>968</v>
      </c>
    </row>
    <row r="321" spans="1:6" x14ac:dyDescent="0.2">
      <c r="A321" s="434" t="s">
        <v>331</v>
      </c>
      <c r="B321" s="435" t="s">
        <v>453</v>
      </c>
      <c r="C321" s="70"/>
      <c r="D321" s="460"/>
      <c r="E321" s="460"/>
    </row>
    <row r="322" spans="1:6" x14ac:dyDescent="0.2">
      <c r="A322" s="428"/>
      <c r="B322" s="432" t="s">
        <v>2072</v>
      </c>
      <c r="C322" s="70" t="s">
        <v>59</v>
      </c>
      <c r="D322" s="460"/>
      <c r="E322" s="460"/>
      <c r="F322" s="25" t="s">
        <v>968</v>
      </c>
    </row>
    <row r="323" spans="1:6" ht="49.5" customHeight="1" x14ac:dyDescent="0.2">
      <c r="A323" s="428"/>
      <c r="B323" s="432" t="s">
        <v>2073</v>
      </c>
      <c r="C323" s="70" t="s">
        <v>2074</v>
      </c>
      <c r="D323" s="460"/>
      <c r="E323" s="460"/>
      <c r="F323" s="25" t="s">
        <v>968</v>
      </c>
    </row>
    <row r="324" spans="1:6" x14ac:dyDescent="0.2">
      <c r="A324" s="434" t="s">
        <v>332</v>
      </c>
      <c r="B324" s="435" t="s">
        <v>2075</v>
      </c>
      <c r="C324" s="70"/>
      <c r="D324" s="460"/>
      <c r="E324" s="460"/>
      <c r="F324" s="25" t="s">
        <v>968</v>
      </c>
    </row>
    <row r="325" spans="1:6" ht="47.25" x14ac:dyDescent="0.2">
      <c r="A325" s="434" t="s">
        <v>1278</v>
      </c>
      <c r="B325" s="436" t="s">
        <v>454</v>
      </c>
      <c r="C325" s="70" t="s">
        <v>2076</v>
      </c>
      <c r="D325" s="460"/>
      <c r="E325" s="460"/>
      <c r="F325" s="25" t="s">
        <v>968</v>
      </c>
    </row>
    <row r="326" spans="1:6" ht="31.5" x14ac:dyDescent="0.2">
      <c r="A326" s="428"/>
      <c r="B326" s="437" t="s">
        <v>2077</v>
      </c>
      <c r="C326" s="70" t="s">
        <v>742</v>
      </c>
      <c r="D326" s="460"/>
      <c r="E326" s="460"/>
      <c r="F326" s="25" t="s">
        <v>968</v>
      </c>
    </row>
    <row r="327" spans="1:6" ht="31.5" x14ac:dyDescent="0.2">
      <c r="A327" s="428"/>
      <c r="B327" s="437" t="s">
        <v>2078</v>
      </c>
      <c r="C327" s="70" t="s">
        <v>743</v>
      </c>
      <c r="D327" s="460"/>
      <c r="E327" s="460"/>
      <c r="F327" s="25" t="s">
        <v>968</v>
      </c>
    </row>
    <row r="328" spans="1:6" ht="63" x14ac:dyDescent="0.2">
      <c r="A328" s="428"/>
      <c r="B328" s="437" t="s">
        <v>2079</v>
      </c>
      <c r="C328" s="70" t="s">
        <v>741</v>
      </c>
      <c r="D328" s="460"/>
      <c r="E328" s="460"/>
      <c r="F328" s="25" t="s">
        <v>968</v>
      </c>
    </row>
    <row r="329" spans="1:6" ht="47.25" x14ac:dyDescent="0.2">
      <c r="A329" s="428"/>
      <c r="B329" s="437" t="s">
        <v>2080</v>
      </c>
      <c r="C329" s="70" t="s">
        <v>741</v>
      </c>
      <c r="D329" s="460"/>
      <c r="E329" s="460"/>
    </row>
    <row r="330" spans="1:6" x14ac:dyDescent="0.2">
      <c r="A330" s="434" t="s">
        <v>1279</v>
      </c>
      <c r="B330" s="436" t="s">
        <v>2081</v>
      </c>
      <c r="C330" s="70" t="s">
        <v>53</v>
      </c>
      <c r="D330" s="460"/>
      <c r="E330" s="460"/>
    </row>
    <row r="331" spans="1:6" x14ac:dyDescent="0.2">
      <c r="A331" s="434" t="s">
        <v>1280</v>
      </c>
      <c r="B331" s="435" t="s">
        <v>2082</v>
      </c>
      <c r="C331" s="70" t="s">
        <v>59</v>
      </c>
      <c r="D331" s="460"/>
      <c r="E331" s="460"/>
    </row>
    <row r="332" spans="1:6" x14ac:dyDescent="0.2">
      <c r="A332" s="434" t="s">
        <v>333</v>
      </c>
      <c r="B332" s="436" t="s">
        <v>1281</v>
      </c>
      <c r="C332" s="70"/>
      <c r="D332" s="460"/>
      <c r="E332" s="460"/>
    </row>
    <row r="333" spans="1:6" ht="31.5" x14ac:dyDescent="0.2">
      <c r="A333" s="434" t="s">
        <v>1282</v>
      </c>
      <c r="B333" s="436" t="s">
        <v>1284</v>
      </c>
      <c r="C333" s="70"/>
      <c r="D333" s="460"/>
      <c r="E333" s="460"/>
      <c r="F333" s="25" t="s">
        <v>968</v>
      </c>
    </row>
    <row r="334" spans="1:6" x14ac:dyDescent="0.2">
      <c r="A334" s="428" t="s">
        <v>1285</v>
      </c>
      <c r="B334" s="432" t="s">
        <v>740</v>
      </c>
      <c r="C334" s="70"/>
      <c r="D334" s="460"/>
      <c r="E334" s="460"/>
      <c r="F334" s="25" t="s">
        <v>968</v>
      </c>
    </row>
    <row r="335" spans="1:6" x14ac:dyDescent="0.2">
      <c r="A335" s="428"/>
      <c r="B335" s="432" t="s">
        <v>1287</v>
      </c>
      <c r="C335" s="70" t="s">
        <v>12</v>
      </c>
      <c r="D335" s="460"/>
      <c r="E335" s="460"/>
    </row>
    <row r="336" spans="1:6" x14ac:dyDescent="0.2">
      <c r="A336" s="428"/>
      <c r="B336" s="432" t="s">
        <v>1297</v>
      </c>
      <c r="C336" s="70" t="s">
        <v>10</v>
      </c>
      <c r="D336" s="460"/>
      <c r="E336" s="460"/>
    </row>
    <row r="337" spans="1:6" x14ac:dyDescent="0.2">
      <c r="A337" s="428"/>
      <c r="B337" s="432" t="s">
        <v>1298</v>
      </c>
      <c r="C337" s="70" t="s">
        <v>1299</v>
      </c>
      <c r="D337" s="460"/>
      <c r="E337" s="460"/>
      <c r="F337" s="25" t="s">
        <v>968</v>
      </c>
    </row>
    <row r="338" spans="1:6" x14ac:dyDescent="0.2">
      <c r="A338" s="428" t="s">
        <v>1286</v>
      </c>
      <c r="B338" s="432" t="s">
        <v>744</v>
      </c>
      <c r="C338" s="70"/>
      <c r="D338" s="460"/>
      <c r="E338" s="460"/>
      <c r="F338" s="25" t="s">
        <v>968</v>
      </c>
    </row>
    <row r="339" spans="1:6" x14ac:dyDescent="0.2">
      <c r="A339" s="428"/>
      <c r="B339" s="432" t="s">
        <v>1287</v>
      </c>
      <c r="C339" s="70" t="s">
        <v>12</v>
      </c>
      <c r="D339" s="460"/>
      <c r="E339" s="460"/>
      <c r="F339" s="25" t="s">
        <v>968</v>
      </c>
    </row>
    <row r="340" spans="1:6" x14ac:dyDescent="0.2">
      <c r="A340" s="428"/>
      <c r="B340" s="432" t="s">
        <v>1297</v>
      </c>
      <c r="C340" s="70" t="s">
        <v>10</v>
      </c>
      <c r="D340" s="460"/>
      <c r="E340" s="460"/>
      <c r="F340" s="25" t="s">
        <v>968</v>
      </c>
    </row>
    <row r="341" spans="1:6" x14ac:dyDescent="0.2">
      <c r="A341" s="428"/>
      <c r="B341" s="432" t="s">
        <v>1298</v>
      </c>
      <c r="C341" s="70" t="s">
        <v>1299</v>
      </c>
      <c r="D341" s="460"/>
      <c r="E341" s="460"/>
      <c r="F341" s="25" t="s">
        <v>968</v>
      </c>
    </row>
    <row r="342" spans="1:6" x14ac:dyDescent="0.2">
      <c r="A342" s="428" t="s">
        <v>1296</v>
      </c>
      <c r="B342" s="437" t="s">
        <v>505</v>
      </c>
      <c r="C342" s="70" t="s">
        <v>1300</v>
      </c>
      <c r="D342" s="460"/>
      <c r="E342" s="460"/>
      <c r="F342" s="25" t="s">
        <v>968</v>
      </c>
    </row>
    <row r="343" spans="1:6" x14ac:dyDescent="0.2">
      <c r="A343" s="434" t="s">
        <v>1283</v>
      </c>
      <c r="B343" s="435" t="s">
        <v>745</v>
      </c>
      <c r="C343" s="70"/>
      <c r="D343" s="460"/>
      <c r="E343" s="460"/>
      <c r="F343" s="25" t="s">
        <v>968</v>
      </c>
    </row>
    <row r="344" spans="1:6" x14ac:dyDescent="0.2">
      <c r="A344" s="428"/>
      <c r="B344" s="432" t="s">
        <v>1301</v>
      </c>
      <c r="C344" s="70" t="s">
        <v>59</v>
      </c>
      <c r="D344" s="460"/>
      <c r="E344" s="460"/>
      <c r="F344" s="25" t="s">
        <v>968</v>
      </c>
    </row>
    <row r="345" spans="1:6" x14ac:dyDescent="0.2">
      <c r="A345" s="428"/>
      <c r="B345" s="432" t="s">
        <v>1297</v>
      </c>
      <c r="C345" s="70" t="s">
        <v>10</v>
      </c>
      <c r="D345" s="460"/>
      <c r="E345" s="460"/>
      <c r="F345" s="25" t="s">
        <v>968</v>
      </c>
    </row>
    <row r="346" spans="1:6" x14ac:dyDescent="0.2">
      <c r="A346" s="428"/>
      <c r="B346" s="432" t="s">
        <v>1298</v>
      </c>
      <c r="C346" s="70" t="str">
        <f>C337</f>
        <v>25 000 тенге</v>
      </c>
      <c r="D346" s="460"/>
      <c r="E346" s="460"/>
      <c r="F346" s="25" t="s">
        <v>968</v>
      </c>
    </row>
    <row r="347" spans="1:6" x14ac:dyDescent="0.2">
      <c r="A347" s="428" t="s">
        <v>1295</v>
      </c>
      <c r="B347" s="437" t="s">
        <v>503</v>
      </c>
      <c r="C347" s="70" t="s">
        <v>53</v>
      </c>
      <c r="D347" s="460"/>
      <c r="E347" s="460"/>
      <c r="F347" s="25" t="s">
        <v>968</v>
      </c>
    </row>
    <row r="348" spans="1:6" ht="31.5" x14ac:dyDescent="0.2">
      <c r="A348" s="434" t="s">
        <v>1288</v>
      </c>
      <c r="B348" s="436" t="s">
        <v>504</v>
      </c>
      <c r="C348" s="70" t="s">
        <v>12</v>
      </c>
      <c r="D348" s="460"/>
      <c r="E348" s="460"/>
      <c r="F348" s="25" t="s">
        <v>968</v>
      </c>
    </row>
    <row r="349" spans="1:6" x14ac:dyDescent="0.2">
      <c r="A349" s="434" t="s">
        <v>1289</v>
      </c>
      <c r="B349" s="435" t="s">
        <v>455</v>
      </c>
      <c r="C349" s="70" t="s">
        <v>226</v>
      </c>
      <c r="D349" s="460"/>
      <c r="E349" s="460"/>
      <c r="F349" s="25" t="s">
        <v>968</v>
      </c>
    </row>
    <row r="350" spans="1:6" ht="31.5" x14ac:dyDescent="0.2">
      <c r="A350" s="434" t="s">
        <v>1290</v>
      </c>
      <c r="B350" s="436" t="s">
        <v>2083</v>
      </c>
      <c r="C350" s="70" t="s">
        <v>227</v>
      </c>
      <c r="D350" s="460"/>
      <c r="E350" s="460"/>
      <c r="F350" s="25" t="s">
        <v>968</v>
      </c>
    </row>
    <row r="351" spans="1:6" x14ac:dyDescent="0.2">
      <c r="A351" s="75"/>
      <c r="B351" s="438" t="s">
        <v>1303</v>
      </c>
      <c r="C351" s="439"/>
      <c r="D351" s="479"/>
      <c r="E351" s="479"/>
      <c r="F351" s="25" t="s">
        <v>968</v>
      </c>
    </row>
    <row r="352" spans="1:6" ht="31.5" x14ac:dyDescent="0.2">
      <c r="A352" s="75"/>
      <c r="B352" s="421" t="s">
        <v>2084</v>
      </c>
      <c r="C352" s="439"/>
      <c r="D352" s="479"/>
      <c r="E352" s="479"/>
      <c r="F352" s="25" t="s">
        <v>968</v>
      </c>
    </row>
    <row r="353" spans="1:6" ht="78.75" x14ac:dyDescent="0.2">
      <c r="A353" s="75"/>
      <c r="B353" s="421" t="s">
        <v>2085</v>
      </c>
      <c r="C353" s="439"/>
      <c r="D353" s="479"/>
      <c r="E353" s="479"/>
      <c r="F353" s="25" t="s">
        <v>968</v>
      </c>
    </row>
    <row r="354" spans="1:6" ht="31.5" x14ac:dyDescent="0.2">
      <c r="A354" s="75"/>
      <c r="B354" s="421" t="s">
        <v>2086</v>
      </c>
      <c r="C354" s="439"/>
      <c r="D354" s="479"/>
      <c r="E354" s="479"/>
    </row>
    <row r="355" spans="1:6" ht="31.5" x14ac:dyDescent="0.2">
      <c r="A355" s="75"/>
      <c r="B355" s="421" t="s">
        <v>2087</v>
      </c>
      <c r="C355" s="439"/>
      <c r="D355" s="479"/>
      <c r="E355" s="479"/>
    </row>
    <row r="356" spans="1:6" ht="47.25" x14ac:dyDescent="0.2">
      <c r="A356" s="75"/>
      <c r="B356" s="421" t="s">
        <v>2088</v>
      </c>
      <c r="C356" s="439"/>
      <c r="D356" s="479"/>
      <c r="E356" s="479"/>
    </row>
    <row r="357" spans="1:6" x14ac:dyDescent="0.2">
      <c r="A357" s="369" t="s">
        <v>336</v>
      </c>
      <c r="B357" s="370" t="s">
        <v>456</v>
      </c>
      <c r="C357" s="369"/>
      <c r="D357" s="458"/>
      <c r="E357" s="458"/>
    </row>
    <row r="358" spans="1:6" x14ac:dyDescent="0.2">
      <c r="A358" s="405" t="s">
        <v>337</v>
      </c>
      <c r="B358" s="73" t="s">
        <v>203</v>
      </c>
      <c r="C358" s="75"/>
      <c r="D358" s="477"/>
      <c r="E358" s="477"/>
    </row>
    <row r="359" spans="1:6" x14ac:dyDescent="0.2">
      <c r="A359" s="70" t="s">
        <v>1291</v>
      </c>
      <c r="B359" s="69" t="s">
        <v>2089</v>
      </c>
      <c r="C359" s="70" t="s">
        <v>59</v>
      </c>
      <c r="D359" s="460"/>
      <c r="E359" s="460"/>
    </row>
    <row r="360" spans="1:6" ht="31.5" x14ac:dyDescent="0.2">
      <c r="A360" s="70" t="s">
        <v>1696</v>
      </c>
      <c r="B360" s="69" t="s">
        <v>2090</v>
      </c>
      <c r="C360" s="440">
        <v>2.1999999999999999E-2</v>
      </c>
      <c r="D360" s="480"/>
      <c r="E360" s="480"/>
    </row>
    <row r="361" spans="1:6" x14ac:dyDescent="0.2">
      <c r="A361" s="70" t="s">
        <v>1697</v>
      </c>
      <c r="B361" s="37" t="s">
        <v>1293</v>
      </c>
      <c r="C361" s="75"/>
      <c r="D361" s="477"/>
      <c r="E361" s="477"/>
    </row>
    <row r="362" spans="1:6" ht="78.75" x14ac:dyDescent="0.2">
      <c r="A362" s="70"/>
      <c r="B362" s="69" t="s">
        <v>2091</v>
      </c>
      <c r="C362" s="70" t="s">
        <v>204</v>
      </c>
      <c r="D362" s="460"/>
      <c r="E362" s="460"/>
    </row>
    <row r="363" spans="1:6" ht="31.5" x14ac:dyDescent="0.2">
      <c r="A363" s="1"/>
      <c r="B363" s="69" t="s">
        <v>2092</v>
      </c>
      <c r="C363" s="70" t="s">
        <v>59</v>
      </c>
      <c r="D363" s="460"/>
      <c r="E363" s="460"/>
    </row>
    <row r="364" spans="1:6" x14ac:dyDescent="0.2">
      <c r="A364" s="372"/>
      <c r="B364" s="448" t="s">
        <v>2145</v>
      </c>
      <c r="C364" s="75"/>
      <c r="D364" s="477"/>
      <c r="E364" s="477"/>
    </row>
    <row r="365" spans="1:6" ht="31.5" x14ac:dyDescent="0.2">
      <c r="A365" s="372"/>
      <c r="B365" s="421" t="s">
        <v>2093</v>
      </c>
      <c r="C365" s="75"/>
      <c r="D365" s="477"/>
      <c r="E365" s="477"/>
    </row>
    <row r="366" spans="1:6" ht="47.25" x14ac:dyDescent="0.2">
      <c r="A366" s="441" t="s">
        <v>327</v>
      </c>
      <c r="B366" s="442" t="s">
        <v>2155</v>
      </c>
      <c r="C366" s="441" t="s">
        <v>1777</v>
      </c>
      <c r="D366" s="481"/>
      <c r="E366" s="481"/>
    </row>
    <row r="367" spans="1:6" x14ac:dyDescent="0.2">
      <c r="A367" s="451"/>
      <c r="B367" s="410" t="s">
        <v>2153</v>
      </c>
      <c r="C367" s="451"/>
      <c r="D367" s="460"/>
      <c r="E367" s="460"/>
    </row>
    <row r="368" spans="1:6" ht="31.5" x14ac:dyDescent="0.2">
      <c r="A368" s="451"/>
      <c r="B368" s="452" t="s">
        <v>2154</v>
      </c>
      <c r="C368" s="451"/>
    </row>
    <row r="369" spans="1:6" ht="47.25" x14ac:dyDescent="0.2">
      <c r="A369" s="441" t="s">
        <v>1304</v>
      </c>
      <c r="B369" s="442" t="s">
        <v>443</v>
      </c>
      <c r="C369" s="441"/>
      <c r="D369" s="481"/>
      <c r="E369" s="481"/>
    </row>
    <row r="370" spans="1:6" x14ac:dyDescent="0.2">
      <c r="A370" s="70" t="s">
        <v>2094</v>
      </c>
      <c r="B370" s="69" t="s">
        <v>2694</v>
      </c>
      <c r="C370" s="70" t="s">
        <v>59</v>
      </c>
      <c r="D370" s="460"/>
      <c r="E370" s="460"/>
    </row>
    <row r="371" spans="1:6" ht="31.5" x14ac:dyDescent="0.2">
      <c r="A371" s="70" t="s">
        <v>2095</v>
      </c>
      <c r="B371" s="69" t="s">
        <v>2097</v>
      </c>
      <c r="C371" s="70" t="s">
        <v>59</v>
      </c>
      <c r="D371" s="460"/>
      <c r="E371" s="460"/>
      <c r="F371" s="25" t="s">
        <v>962</v>
      </c>
    </row>
    <row r="372" spans="1:6" x14ac:dyDescent="0.2">
      <c r="A372" s="70" t="s">
        <v>2096</v>
      </c>
      <c r="B372" s="69" t="s">
        <v>2099</v>
      </c>
      <c r="C372" s="70" t="s">
        <v>2100</v>
      </c>
      <c r="D372" s="460"/>
      <c r="E372" s="460"/>
      <c r="F372" s="25" t="s">
        <v>962</v>
      </c>
    </row>
    <row r="373" spans="1:6" ht="31.5" x14ac:dyDescent="0.2">
      <c r="A373" s="70" t="s">
        <v>2098</v>
      </c>
      <c r="B373" s="69" t="s">
        <v>2101</v>
      </c>
      <c r="C373" s="70" t="s">
        <v>1922</v>
      </c>
      <c r="D373" s="460"/>
      <c r="E373" s="460"/>
      <c r="F373" s="25" t="s">
        <v>962</v>
      </c>
    </row>
    <row r="374" spans="1:6" ht="31.5" x14ac:dyDescent="0.2">
      <c r="A374" s="70" t="s">
        <v>1305</v>
      </c>
      <c r="B374" s="69" t="s">
        <v>2102</v>
      </c>
      <c r="C374" s="70" t="s">
        <v>2100</v>
      </c>
      <c r="D374" s="460"/>
      <c r="E374" s="460"/>
      <c r="F374" s="25" t="s">
        <v>962</v>
      </c>
    </row>
    <row r="375" spans="1:6" x14ac:dyDescent="0.2">
      <c r="A375" s="441" t="s">
        <v>527</v>
      </c>
      <c r="B375" s="442" t="s">
        <v>735</v>
      </c>
      <c r="C375" s="369"/>
      <c r="D375" s="458"/>
      <c r="E375" s="458"/>
      <c r="F375" s="25" t="s">
        <v>962</v>
      </c>
    </row>
    <row r="376" spans="1:6" x14ac:dyDescent="0.2">
      <c r="A376" s="443" t="s">
        <v>528</v>
      </c>
      <c r="B376" s="410" t="s">
        <v>1306</v>
      </c>
      <c r="C376" s="70" t="s">
        <v>59</v>
      </c>
      <c r="D376" s="460"/>
      <c r="E376" s="460"/>
      <c r="F376" s="25" t="s">
        <v>962</v>
      </c>
    </row>
    <row r="377" spans="1:6" x14ac:dyDescent="0.2">
      <c r="A377" s="443" t="s">
        <v>534</v>
      </c>
      <c r="B377" s="410" t="s">
        <v>2103</v>
      </c>
      <c r="C377" s="70" t="s">
        <v>59</v>
      </c>
      <c r="D377" s="460"/>
      <c r="E377" s="460"/>
      <c r="F377" s="25" t="s">
        <v>962</v>
      </c>
    </row>
    <row r="378" spans="1:6" ht="47.25" x14ac:dyDescent="0.2">
      <c r="A378" s="405" t="s">
        <v>539</v>
      </c>
      <c r="B378" s="410" t="s">
        <v>2104</v>
      </c>
      <c r="C378" s="70" t="s">
        <v>59</v>
      </c>
      <c r="D378" s="460"/>
      <c r="E378" s="460"/>
      <c r="F378" s="25" t="s">
        <v>962</v>
      </c>
    </row>
    <row r="379" spans="1:6" x14ac:dyDescent="0.2">
      <c r="A379" s="405" t="s">
        <v>1307</v>
      </c>
      <c r="B379" s="73" t="s">
        <v>2105</v>
      </c>
      <c r="C379" s="73"/>
      <c r="D379" s="468"/>
      <c r="E379" s="468"/>
      <c r="F379" s="25" t="s">
        <v>962</v>
      </c>
    </row>
    <row r="380" spans="1:6" x14ac:dyDescent="0.2">
      <c r="A380" s="426" t="s">
        <v>2106</v>
      </c>
      <c r="B380" s="424" t="s">
        <v>26</v>
      </c>
      <c r="C380" s="73"/>
      <c r="D380" s="468"/>
      <c r="E380" s="468"/>
      <c r="F380" s="25" t="s">
        <v>962</v>
      </c>
    </row>
    <row r="381" spans="1:6" x14ac:dyDescent="0.2">
      <c r="A381" s="70" t="s">
        <v>2107</v>
      </c>
      <c r="B381" s="411" t="s">
        <v>1308</v>
      </c>
      <c r="C381" s="70" t="s">
        <v>59</v>
      </c>
      <c r="D381" s="460"/>
      <c r="E381" s="460"/>
      <c r="F381" s="25" t="s">
        <v>962</v>
      </c>
    </row>
    <row r="382" spans="1:6" ht="31.5" x14ac:dyDescent="0.2">
      <c r="A382" s="75" t="s">
        <v>2108</v>
      </c>
      <c r="B382" s="411" t="s">
        <v>2715</v>
      </c>
      <c r="C382" s="75" t="s">
        <v>59</v>
      </c>
      <c r="D382" s="477"/>
      <c r="E382" s="477"/>
      <c r="F382" s="25" t="s">
        <v>962</v>
      </c>
    </row>
    <row r="383" spans="1:6" ht="31.5" x14ac:dyDescent="0.2">
      <c r="A383" s="70" t="s">
        <v>2109</v>
      </c>
      <c r="B383" s="411" t="s">
        <v>2110</v>
      </c>
      <c r="C383" s="70" t="s">
        <v>59</v>
      </c>
      <c r="D383" s="460"/>
      <c r="E383" s="460"/>
      <c r="F383" s="25" t="s">
        <v>962</v>
      </c>
    </row>
    <row r="384" spans="1:6" ht="31.5" x14ac:dyDescent="0.2">
      <c r="A384" s="70" t="s">
        <v>2111</v>
      </c>
      <c r="B384" s="411" t="s">
        <v>2112</v>
      </c>
      <c r="C384" s="70" t="s">
        <v>59</v>
      </c>
      <c r="D384" s="460"/>
      <c r="E384" s="460"/>
      <c r="F384" s="25" t="s">
        <v>962</v>
      </c>
    </row>
    <row r="385" spans="1:6" x14ac:dyDescent="0.2">
      <c r="A385" s="426" t="s">
        <v>2113</v>
      </c>
      <c r="B385" s="424" t="s">
        <v>27</v>
      </c>
      <c r="C385" s="73"/>
      <c r="D385" s="468"/>
      <c r="E385" s="468"/>
      <c r="F385" s="25" t="s">
        <v>962</v>
      </c>
    </row>
    <row r="386" spans="1:6" x14ac:dyDescent="0.2">
      <c r="A386" s="70" t="s">
        <v>2114</v>
      </c>
      <c r="B386" s="69" t="s">
        <v>1308</v>
      </c>
      <c r="C386" s="70" t="s">
        <v>59</v>
      </c>
      <c r="D386" s="460"/>
      <c r="E386" s="460"/>
      <c r="F386" s="25" t="s">
        <v>962</v>
      </c>
    </row>
    <row r="387" spans="1:6" ht="31.5" x14ac:dyDescent="0.2">
      <c r="A387" s="70" t="s">
        <v>2115</v>
      </c>
      <c r="B387" s="411" t="s">
        <v>2116</v>
      </c>
      <c r="C387" s="70"/>
      <c r="D387" s="460"/>
      <c r="E387" s="460"/>
      <c r="F387" s="25" t="s">
        <v>962</v>
      </c>
    </row>
    <row r="388" spans="1:6" ht="141.75" x14ac:dyDescent="0.2">
      <c r="A388" s="70"/>
      <c r="B388" s="411" t="s">
        <v>2716</v>
      </c>
      <c r="C388" s="70" t="s">
        <v>59</v>
      </c>
      <c r="D388" s="460"/>
      <c r="E388" s="460"/>
      <c r="F388" s="25" t="s">
        <v>962</v>
      </c>
    </row>
    <row r="389" spans="1:6" ht="31.5" x14ac:dyDescent="0.2">
      <c r="A389" s="70"/>
      <c r="B389" s="411" t="s">
        <v>2717</v>
      </c>
      <c r="C389" s="70" t="s">
        <v>59</v>
      </c>
      <c r="D389" s="460"/>
      <c r="E389" s="460"/>
      <c r="F389" s="25" t="s">
        <v>962</v>
      </c>
    </row>
    <row r="390" spans="1:6" ht="31.5" x14ac:dyDescent="0.2">
      <c r="A390" s="70"/>
      <c r="B390" s="411" t="s">
        <v>2718</v>
      </c>
      <c r="C390" s="70" t="s">
        <v>59</v>
      </c>
      <c r="D390" s="460"/>
      <c r="E390" s="460"/>
      <c r="F390" s="25" t="s">
        <v>962</v>
      </c>
    </row>
    <row r="391" spans="1:6" ht="207.75" customHeight="1" x14ac:dyDescent="0.2">
      <c r="A391" s="70"/>
      <c r="B391" s="411" t="s">
        <v>2719</v>
      </c>
      <c r="C391" s="70" t="s">
        <v>59</v>
      </c>
      <c r="D391" s="460"/>
      <c r="E391" s="460"/>
    </row>
    <row r="392" spans="1:6" ht="47.25" x14ac:dyDescent="0.2">
      <c r="A392" s="70"/>
      <c r="B392" s="411" t="s">
        <v>2720</v>
      </c>
      <c r="C392" s="70" t="s">
        <v>59</v>
      </c>
      <c r="D392" s="460"/>
      <c r="E392" s="460"/>
    </row>
    <row r="393" spans="1:6" ht="31.5" x14ac:dyDescent="0.2">
      <c r="A393" s="312" t="s">
        <v>2117</v>
      </c>
      <c r="B393" s="413" t="s">
        <v>1201</v>
      </c>
      <c r="C393" s="404"/>
      <c r="D393" s="482"/>
      <c r="E393" s="482"/>
    </row>
    <row r="394" spans="1:6" ht="47.25" x14ac:dyDescent="0.2">
      <c r="A394" s="75" t="s">
        <v>2118</v>
      </c>
      <c r="B394" s="411" t="s">
        <v>2119</v>
      </c>
      <c r="C394" s="70" t="s">
        <v>13</v>
      </c>
      <c r="D394" s="460"/>
      <c r="E394" s="460"/>
    </row>
    <row r="395" spans="1:6" ht="31.5" x14ac:dyDescent="0.2">
      <c r="A395" s="75" t="s">
        <v>2120</v>
      </c>
      <c r="B395" s="411" t="s">
        <v>2121</v>
      </c>
      <c r="C395" s="398"/>
      <c r="D395" s="27"/>
      <c r="E395" s="27"/>
    </row>
    <row r="396" spans="1:6" x14ac:dyDescent="0.2">
      <c r="A396" s="70"/>
      <c r="B396" s="411" t="s">
        <v>2122</v>
      </c>
      <c r="C396" s="75" t="s">
        <v>12</v>
      </c>
      <c r="D396" s="477"/>
      <c r="E396" s="477"/>
    </row>
    <row r="397" spans="1:6" x14ac:dyDescent="0.2">
      <c r="A397" s="70"/>
      <c r="B397" s="411" t="s">
        <v>1968</v>
      </c>
      <c r="C397" s="75" t="s">
        <v>764</v>
      </c>
      <c r="D397" s="477"/>
      <c r="E397" s="477"/>
      <c r="F397" s="25" t="s">
        <v>962</v>
      </c>
    </row>
    <row r="398" spans="1:6" x14ac:dyDescent="0.2">
      <c r="A398" s="404" t="s">
        <v>2123</v>
      </c>
      <c r="B398" s="69" t="s">
        <v>452</v>
      </c>
      <c r="C398" s="67" t="s">
        <v>53</v>
      </c>
      <c r="D398" s="483"/>
      <c r="E398" s="483"/>
      <c r="F398" s="25" t="s">
        <v>962</v>
      </c>
    </row>
    <row r="399" spans="1:6" x14ac:dyDescent="0.2">
      <c r="A399" s="312" t="s">
        <v>1309</v>
      </c>
      <c r="B399" s="413" t="s">
        <v>2124</v>
      </c>
      <c r="C399" s="413"/>
      <c r="D399" s="484"/>
      <c r="E399" s="484"/>
      <c r="F399" s="25" t="s">
        <v>962</v>
      </c>
    </row>
    <row r="400" spans="1:6" x14ac:dyDescent="0.2">
      <c r="A400" s="70" t="s">
        <v>2125</v>
      </c>
      <c r="B400" s="69" t="s">
        <v>2126</v>
      </c>
      <c r="C400" s="70" t="s">
        <v>13</v>
      </c>
      <c r="D400" s="460"/>
      <c r="E400" s="460"/>
      <c r="F400" s="25" t="s">
        <v>962</v>
      </c>
    </row>
    <row r="401" spans="1:6" ht="31.5" x14ac:dyDescent="0.2">
      <c r="A401" s="70" t="s">
        <v>2127</v>
      </c>
      <c r="B401" s="69" t="s">
        <v>2353</v>
      </c>
      <c r="C401" s="70" t="s">
        <v>59</v>
      </c>
      <c r="D401" s="460"/>
      <c r="E401" s="460"/>
      <c r="F401" s="25" t="s">
        <v>962</v>
      </c>
    </row>
    <row r="402" spans="1:6" ht="31.5" x14ac:dyDescent="0.2">
      <c r="A402" s="70" t="s">
        <v>2128</v>
      </c>
      <c r="B402" s="69" t="s">
        <v>2129</v>
      </c>
      <c r="C402" s="70" t="s">
        <v>1310</v>
      </c>
      <c r="D402" s="460"/>
      <c r="E402" s="460"/>
      <c r="F402" s="25" t="s">
        <v>962</v>
      </c>
    </row>
    <row r="403" spans="1:6" x14ac:dyDescent="0.2">
      <c r="A403" s="70" t="s">
        <v>2130</v>
      </c>
      <c r="B403" s="69" t="s">
        <v>1983</v>
      </c>
      <c r="C403" s="75" t="s">
        <v>2</v>
      </c>
      <c r="D403" s="477"/>
      <c r="E403" s="477"/>
      <c r="F403" s="25" t="s">
        <v>962</v>
      </c>
    </row>
    <row r="404" spans="1:6" ht="94.5" x14ac:dyDescent="0.2">
      <c r="A404" s="70" t="s">
        <v>2131</v>
      </c>
      <c r="B404" s="411" t="s">
        <v>2132</v>
      </c>
      <c r="C404" s="75" t="s">
        <v>1</v>
      </c>
      <c r="D404" s="477"/>
      <c r="E404" s="477"/>
      <c r="F404" s="25" t="s">
        <v>962</v>
      </c>
    </row>
    <row r="405" spans="1:6" ht="78.75" x14ac:dyDescent="0.2">
      <c r="A405" s="70" t="s">
        <v>2133</v>
      </c>
      <c r="B405" s="411" t="s">
        <v>2134</v>
      </c>
      <c r="C405" s="75" t="s">
        <v>59</v>
      </c>
      <c r="D405" s="477"/>
      <c r="E405" s="477"/>
      <c r="F405" s="25" t="s">
        <v>962</v>
      </c>
    </row>
    <row r="406" spans="1:6" ht="31.5" x14ac:dyDescent="0.2">
      <c r="A406" s="70" t="s">
        <v>2135</v>
      </c>
      <c r="B406" s="411" t="s">
        <v>2136</v>
      </c>
      <c r="C406" s="70" t="s">
        <v>21</v>
      </c>
      <c r="D406" s="460"/>
      <c r="E406" s="460"/>
      <c r="F406" s="25" t="s">
        <v>962</v>
      </c>
    </row>
    <row r="407" spans="1:6" x14ac:dyDescent="0.2">
      <c r="A407" s="423"/>
      <c r="B407" s="410" t="s">
        <v>2137</v>
      </c>
      <c r="C407" s="444"/>
      <c r="D407" s="485"/>
      <c r="E407" s="485"/>
      <c r="F407" s="25" t="s">
        <v>962</v>
      </c>
    </row>
    <row r="408" spans="1:6" ht="31.5" x14ac:dyDescent="0.2">
      <c r="A408" s="75"/>
      <c r="B408" s="421" t="s">
        <v>2138</v>
      </c>
      <c r="C408" s="421"/>
      <c r="D408" s="486"/>
      <c r="E408" s="486"/>
      <c r="F408" s="25" t="s">
        <v>962</v>
      </c>
    </row>
    <row r="409" spans="1:6" ht="31.5" x14ac:dyDescent="0.2">
      <c r="A409" s="441" t="s">
        <v>1771</v>
      </c>
      <c r="B409" s="442" t="s">
        <v>1812</v>
      </c>
      <c r="C409" s="441"/>
      <c r="D409" s="481"/>
      <c r="E409" s="481"/>
    </row>
    <row r="410" spans="1:6" x14ac:dyDescent="0.2">
      <c r="A410" s="445" t="s">
        <v>1772</v>
      </c>
      <c r="B410" s="446" t="s">
        <v>1814</v>
      </c>
      <c r="C410" s="70" t="s">
        <v>59</v>
      </c>
      <c r="D410" s="460"/>
      <c r="E410" s="460"/>
    </row>
    <row r="411" spans="1:6" x14ac:dyDescent="0.2">
      <c r="A411" s="445" t="s">
        <v>1773</v>
      </c>
      <c r="B411" s="447" t="s">
        <v>2721</v>
      </c>
      <c r="C411" s="70" t="s">
        <v>2139</v>
      </c>
      <c r="D411" s="460"/>
      <c r="E411" s="460"/>
    </row>
    <row r="412" spans="1:6" x14ac:dyDescent="0.2">
      <c r="A412" s="445" t="s">
        <v>1774</v>
      </c>
      <c r="B412" s="447" t="s">
        <v>2140</v>
      </c>
      <c r="C412" s="70" t="s">
        <v>2139</v>
      </c>
      <c r="D412" s="460"/>
      <c r="E412" s="460"/>
      <c r="F412" s="21"/>
    </row>
    <row r="413" spans="1:6" s="50" customFormat="1" x14ac:dyDescent="0.2">
      <c r="A413" s="445" t="s">
        <v>1775</v>
      </c>
      <c r="B413" s="447" t="s">
        <v>2722</v>
      </c>
      <c r="C413" s="70" t="s">
        <v>2141</v>
      </c>
      <c r="D413" s="460"/>
      <c r="E413" s="460"/>
      <c r="F413" s="21"/>
    </row>
    <row r="414" spans="1:6" s="50" customFormat="1" x14ac:dyDescent="0.2">
      <c r="A414" s="445" t="s">
        <v>1776</v>
      </c>
      <c r="B414" s="447" t="s">
        <v>2142</v>
      </c>
      <c r="C414" s="70"/>
      <c r="D414" s="460"/>
      <c r="E414" s="460"/>
      <c r="F414" s="21"/>
    </row>
    <row r="415" spans="1:6" s="50" customFormat="1" x14ac:dyDescent="0.2">
      <c r="A415" s="445"/>
      <c r="B415" s="447" t="s">
        <v>2703</v>
      </c>
      <c r="C415" s="70" t="s">
        <v>42</v>
      </c>
      <c r="D415" s="460"/>
      <c r="E415" s="460"/>
      <c r="F415" s="21"/>
    </row>
    <row r="416" spans="1:6" s="50" customFormat="1" x14ac:dyDescent="0.2">
      <c r="A416" s="445"/>
      <c r="B416" s="447" t="s">
        <v>2704</v>
      </c>
      <c r="C416" s="70" t="s">
        <v>2</v>
      </c>
      <c r="D416" s="460"/>
      <c r="E416" s="460"/>
      <c r="F416" s="21"/>
    </row>
    <row r="417" spans="1:6" s="50" customFormat="1" ht="31.5" x14ac:dyDescent="0.2">
      <c r="A417" s="445"/>
      <c r="B417" s="447" t="s">
        <v>2723</v>
      </c>
      <c r="C417" s="70" t="s">
        <v>2143</v>
      </c>
      <c r="D417" s="460"/>
      <c r="E417" s="460"/>
      <c r="F417" s="21"/>
    </row>
    <row r="418" spans="1:6" s="50" customFormat="1" ht="47.25" x14ac:dyDescent="0.2">
      <c r="A418" s="445"/>
      <c r="B418" s="411" t="s">
        <v>2144</v>
      </c>
      <c r="C418" s="70" t="s">
        <v>42</v>
      </c>
      <c r="D418" s="460"/>
      <c r="E418" s="460"/>
      <c r="F418" s="21"/>
    </row>
    <row r="419" spans="1:6" s="50" customFormat="1" x14ac:dyDescent="0.2">
      <c r="A419" s="445" t="s">
        <v>1779</v>
      </c>
      <c r="B419" s="447" t="s">
        <v>2012</v>
      </c>
      <c r="C419" s="70" t="s">
        <v>59</v>
      </c>
      <c r="D419" s="460"/>
      <c r="E419" s="460"/>
      <c r="F419" s="21"/>
    </row>
    <row r="420" spans="1:6" s="50" customFormat="1" ht="31.5" x14ac:dyDescent="0.2">
      <c r="A420" s="497" t="s">
        <v>1811</v>
      </c>
      <c r="B420" s="442" t="s">
        <v>2254</v>
      </c>
      <c r="C420" s="494"/>
      <c r="D420" s="25"/>
      <c r="E420" s="25"/>
      <c r="F420" s="21"/>
    </row>
    <row r="421" spans="1:6" s="50" customFormat="1" ht="31.5" x14ac:dyDescent="0.2">
      <c r="A421" s="498" t="s">
        <v>1813</v>
      </c>
      <c r="B421" s="495" t="s">
        <v>2255</v>
      </c>
      <c r="C421" s="495"/>
      <c r="D421" s="25"/>
      <c r="E421" s="25"/>
      <c r="F421" s="21"/>
    </row>
    <row r="422" spans="1:6" s="50" customFormat="1" x14ac:dyDescent="0.2">
      <c r="A422" s="493" t="s">
        <v>1850</v>
      </c>
      <c r="B422" s="413" t="s">
        <v>2256</v>
      </c>
      <c r="C422" s="73"/>
      <c r="D422" s="25"/>
      <c r="E422" s="25"/>
      <c r="F422" s="21"/>
    </row>
    <row r="423" spans="1:6" ht="94.5" x14ac:dyDescent="0.2">
      <c r="A423" s="445" t="s">
        <v>2257</v>
      </c>
      <c r="B423" s="492" t="s">
        <v>1952</v>
      </c>
      <c r="C423" s="492"/>
      <c r="D423" s="25"/>
      <c r="E423" s="25"/>
    </row>
    <row r="424" spans="1:6" ht="36.75" customHeight="1" x14ac:dyDescent="0.2">
      <c r="A424" s="499"/>
      <c r="B424" s="492" t="s">
        <v>2707</v>
      </c>
      <c r="C424" s="496"/>
      <c r="D424" s="25"/>
      <c r="E424" s="25"/>
    </row>
    <row r="425" spans="1:6" ht="30" customHeight="1" x14ac:dyDescent="0.2">
      <c r="A425" s="500"/>
      <c r="B425" s="492" t="s">
        <v>1806</v>
      </c>
      <c r="C425" s="416" t="s">
        <v>2258</v>
      </c>
      <c r="D425" s="25"/>
      <c r="E425" s="25"/>
    </row>
    <row r="426" spans="1:6" ht="117.75" customHeight="1" x14ac:dyDescent="0.2">
      <c r="A426" s="500"/>
      <c r="B426" s="492" t="s">
        <v>1930</v>
      </c>
      <c r="C426" s="416" t="s">
        <v>2259</v>
      </c>
      <c r="D426" s="25"/>
      <c r="E426" s="25"/>
    </row>
    <row r="427" spans="1:6" ht="22.5" customHeight="1" x14ac:dyDescent="0.2">
      <c r="A427" s="500"/>
      <c r="B427" s="492" t="s">
        <v>2706</v>
      </c>
      <c r="C427" s="417"/>
      <c r="D427" s="25"/>
      <c r="E427" s="25"/>
    </row>
    <row r="428" spans="1:6" ht="36" customHeight="1" x14ac:dyDescent="0.2">
      <c r="A428" s="500"/>
      <c r="B428" s="492" t="s">
        <v>1806</v>
      </c>
      <c r="C428" s="416" t="s">
        <v>2260</v>
      </c>
      <c r="D428" s="25"/>
      <c r="E428" s="25"/>
    </row>
    <row r="429" spans="1:6" ht="36" customHeight="1" x14ac:dyDescent="0.2">
      <c r="A429" s="500"/>
      <c r="B429" s="492" t="s">
        <v>1930</v>
      </c>
      <c r="C429" s="416" t="s">
        <v>2261</v>
      </c>
      <c r="D429" s="25"/>
      <c r="E429" s="25"/>
    </row>
    <row r="430" spans="1:6" ht="24" customHeight="1" x14ac:dyDescent="0.2">
      <c r="A430" s="445" t="s">
        <v>2262</v>
      </c>
      <c r="B430" s="73" t="s">
        <v>247</v>
      </c>
      <c r="C430" s="73"/>
      <c r="D430" s="25"/>
      <c r="E430" s="25"/>
    </row>
    <row r="431" spans="1:6" ht="37.5" customHeight="1" x14ac:dyDescent="0.2">
      <c r="A431" s="500"/>
      <c r="B431" s="492" t="s">
        <v>2707</v>
      </c>
      <c r="C431" s="398"/>
      <c r="D431" s="25"/>
      <c r="E431" s="25"/>
    </row>
    <row r="432" spans="1:6" ht="34.5" customHeight="1" x14ac:dyDescent="0.2">
      <c r="A432" s="500"/>
      <c r="B432" s="492" t="s">
        <v>1806</v>
      </c>
      <c r="C432" s="416" t="s">
        <v>2329</v>
      </c>
      <c r="D432" s="25"/>
      <c r="E432" s="25"/>
    </row>
    <row r="433" spans="1:5" ht="36" customHeight="1" x14ac:dyDescent="0.2">
      <c r="A433" s="500"/>
      <c r="B433" s="492" t="s">
        <v>1930</v>
      </c>
      <c r="C433" s="416" t="s">
        <v>2330</v>
      </c>
      <c r="D433" s="25"/>
      <c r="E433" s="25"/>
    </row>
    <row r="434" spans="1:5" ht="23.25" customHeight="1" x14ac:dyDescent="0.2">
      <c r="A434" s="500"/>
      <c r="B434" s="492" t="s">
        <v>2706</v>
      </c>
      <c r="C434" s="416"/>
      <c r="D434" s="25"/>
      <c r="E434" s="25"/>
    </row>
    <row r="435" spans="1:5" ht="42" customHeight="1" x14ac:dyDescent="0.2">
      <c r="A435" s="500"/>
      <c r="B435" s="492" t="s">
        <v>1806</v>
      </c>
      <c r="C435" s="416" t="s">
        <v>2331</v>
      </c>
      <c r="D435" s="25"/>
      <c r="E435" s="25"/>
    </row>
    <row r="436" spans="1:5" ht="42" customHeight="1" x14ac:dyDescent="0.2">
      <c r="A436" s="500"/>
      <c r="B436" s="492" t="s">
        <v>1930</v>
      </c>
      <c r="C436" s="416" t="s">
        <v>2332</v>
      </c>
      <c r="D436" s="25"/>
      <c r="E436" s="25"/>
    </row>
    <row r="437" spans="1:5" ht="31.5" x14ac:dyDescent="0.2">
      <c r="A437" s="445" t="s">
        <v>2263</v>
      </c>
      <c r="B437" s="413" t="s">
        <v>2264</v>
      </c>
      <c r="C437" s="491" t="s">
        <v>2265</v>
      </c>
      <c r="D437" s="25"/>
      <c r="E437" s="25"/>
    </row>
    <row r="438" spans="1:5" ht="40.5" customHeight="1" x14ac:dyDescent="0.2">
      <c r="A438" s="498" t="s">
        <v>1815</v>
      </c>
      <c r="B438" s="495" t="s">
        <v>2124</v>
      </c>
      <c r="C438" s="495"/>
      <c r="D438" s="25"/>
      <c r="E438" s="25"/>
    </row>
    <row r="439" spans="1:5" ht="57.75" customHeight="1" x14ac:dyDescent="0.2">
      <c r="A439" s="445" t="s">
        <v>1855</v>
      </c>
      <c r="B439" s="411" t="s">
        <v>2149</v>
      </c>
      <c r="C439" s="491" t="s">
        <v>2266</v>
      </c>
      <c r="D439" s="29"/>
      <c r="E439" s="29"/>
    </row>
    <row r="440" spans="1:5" ht="42" customHeight="1" x14ac:dyDescent="0.2">
      <c r="A440" s="445" t="s">
        <v>1816</v>
      </c>
      <c r="B440" s="411" t="s">
        <v>2354</v>
      </c>
      <c r="C440" s="505" t="s">
        <v>2355</v>
      </c>
      <c r="D440" s="29"/>
      <c r="E440" s="29"/>
    </row>
    <row r="441" spans="1:5" ht="60" customHeight="1" x14ac:dyDescent="0.2">
      <c r="A441" s="445" t="s">
        <v>1818</v>
      </c>
      <c r="B441" s="411" t="s">
        <v>2356</v>
      </c>
      <c r="C441" s="505" t="s">
        <v>2357</v>
      </c>
      <c r="D441" s="29"/>
      <c r="E441" s="29"/>
    </row>
    <row r="442" spans="1:5" s="29" customFormat="1" ht="49.5" customHeight="1" x14ac:dyDescent="0.2">
      <c r="A442" s="501"/>
      <c r="B442" s="413" t="s">
        <v>2267</v>
      </c>
      <c r="C442" s="492"/>
    </row>
    <row r="443" spans="1:5" s="29" customFormat="1" ht="49.5" customHeight="1" x14ac:dyDescent="0.2">
      <c r="A443" s="501"/>
      <c r="B443" s="421" t="s">
        <v>2358</v>
      </c>
      <c r="C443" s="506"/>
    </row>
    <row r="444" spans="1:5" s="29" customFormat="1" ht="78" customHeight="1" x14ac:dyDescent="0.2">
      <c r="A444" s="445"/>
      <c r="B444" s="421" t="s">
        <v>2268</v>
      </c>
      <c r="C444" s="492"/>
    </row>
    <row r="445" spans="1:5" s="29" customFormat="1" ht="18" customHeight="1" x14ac:dyDescent="0.2">
      <c r="A445" s="311"/>
      <c r="B445" s="25"/>
      <c r="C445" s="311"/>
    </row>
    <row r="446" spans="1:5" s="29" customFormat="1" ht="30.75" customHeight="1" x14ac:dyDescent="0.2">
      <c r="A446" s="311"/>
      <c r="B446" s="25"/>
      <c r="C446" s="311"/>
    </row>
    <row r="447" spans="1:5" s="29" customFormat="1" ht="40.5" customHeight="1" x14ac:dyDescent="0.2">
      <c r="A447" s="311"/>
      <c r="B447" s="25"/>
      <c r="C447" s="311"/>
    </row>
  </sheetData>
  <autoFilter ref="A4:C419" xr:uid="{00000000-0009-0000-0000-000002000000}"/>
  <mergeCells count="3">
    <mergeCell ref="A1:C1"/>
    <mergeCell ref="A221:A222"/>
    <mergeCell ref="B221:B222"/>
  </mergeCells>
  <printOptions horizontalCentered="1"/>
  <pageMargins left="0.39370078740157483" right="0.39370078740157483" top="0.39370078740157483" bottom="0.39370078740157483" header="0" footer="0"/>
  <pageSetup paperSize="9" scale="77" fitToHeight="0" orientation="portrait" r:id="rId1"/>
  <headerFooter>
    <oddHeader>&amp;L&amp;"Calibri"&amp;10&amp;K000000ВНУТРЕННЯЯ ИНФОРМАЦИЯ&amp;1#_x000D_&amp;"Calibri"&amp;11&amp;K000000&amp;"times new roman"&amp;10&amp;KB3B3B3&amp;BВНУТРЕННЯЯ ИНФОРМАЦИЯ</oddHeader>
    <oddFooter>&amp;L&amp;"times new roman"&amp;10&amp;KB3B3B3&amp;BВНУТРЕННЯЯ ИНФОРМАЦИЯ</oddFooter>
    <evenHeader>&amp;L&amp;"times new roman"&amp;10&amp;KB3B3B3&amp;BВНУТРЕННЯЯ ИНФОРМАЦИЯ</evenHeader>
    <evenFooter>&amp;L&amp;"times new roman"&amp;10&amp;KB3B3B3&amp;BВНУТРЕННЯЯ ИНФОРМАЦИЯ</evenFooter>
    <firstHeader>&amp;L&amp;"times new roman"&amp;10&amp;KB3B3B3&amp;BВНУТРЕННЯЯ ИНФОРМАЦИЯ</firstHeader>
    <firstFooter>&amp;C&amp;"Arial Narrow,обычный"&amp;10Стр. &amp;P из &amp;N&amp;L&amp;"times new roman"&amp;10&amp;KB3B3B3&amp;BВНУТРЕННЯЯ ИНФОРМАЦИЯ</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J48"/>
  <sheetViews>
    <sheetView view="pageBreakPreview" zoomScaleNormal="100" zoomScaleSheetLayoutView="100" workbookViewId="0">
      <selection activeCell="F7" sqref="F7"/>
    </sheetView>
  </sheetViews>
  <sheetFormatPr defaultColWidth="8.88671875" defaultRowHeight="12.75" x14ac:dyDescent="0.2"/>
  <cols>
    <col min="1" max="1" width="7.88671875" style="77" customWidth="1"/>
    <col min="2" max="2" width="21.88671875" style="77" customWidth="1"/>
    <col min="3" max="3" width="18.6640625" style="77" customWidth="1"/>
    <col min="4" max="9" width="15.33203125" style="77" customWidth="1"/>
    <col min="10" max="16384" width="8.88671875" style="77"/>
  </cols>
  <sheetData>
    <row r="1" spans="1:10" ht="33" customHeight="1" x14ac:dyDescent="0.2">
      <c r="A1" s="821" t="s">
        <v>2680</v>
      </c>
      <c r="B1" s="821"/>
      <c r="C1" s="821"/>
      <c r="D1" s="821"/>
      <c r="E1" s="821"/>
      <c r="F1" s="821"/>
      <c r="G1" s="821"/>
      <c r="H1" s="821"/>
      <c r="I1" s="821"/>
      <c r="J1" s="220" t="s">
        <v>955</v>
      </c>
    </row>
    <row r="2" spans="1:10" ht="21.75" customHeight="1" x14ac:dyDescent="0.2">
      <c r="A2" s="820" t="s">
        <v>1062</v>
      </c>
      <c r="B2" s="820"/>
      <c r="C2" s="820" t="s">
        <v>652</v>
      </c>
      <c r="D2" s="820"/>
      <c r="E2" s="820"/>
      <c r="F2" s="820"/>
      <c r="G2" s="820"/>
      <c r="H2" s="820" t="s">
        <v>653</v>
      </c>
      <c r="I2" s="820"/>
      <c r="J2" s="227" t="s">
        <v>960</v>
      </c>
    </row>
    <row r="3" spans="1:10" ht="37.5" customHeight="1" x14ac:dyDescent="0.2">
      <c r="A3" s="822" t="s">
        <v>1063</v>
      </c>
      <c r="B3" s="822"/>
      <c r="C3" s="616" t="s">
        <v>654</v>
      </c>
      <c r="D3" s="820" t="s">
        <v>655</v>
      </c>
      <c r="E3" s="820"/>
      <c r="F3" s="820"/>
      <c r="G3" s="820"/>
      <c r="H3" s="820" t="s">
        <v>656</v>
      </c>
      <c r="I3" s="820"/>
    </row>
    <row r="4" spans="1:10" ht="55.5" customHeight="1" x14ac:dyDescent="0.2">
      <c r="A4" s="822" t="s">
        <v>1064</v>
      </c>
      <c r="B4" s="822"/>
      <c r="C4" s="820" t="s">
        <v>657</v>
      </c>
      <c r="D4" s="820" t="s">
        <v>658</v>
      </c>
      <c r="E4" s="616" t="s">
        <v>838</v>
      </c>
      <c r="F4" s="820" t="s">
        <v>659</v>
      </c>
      <c r="G4" s="820"/>
      <c r="H4" s="820" t="s">
        <v>846</v>
      </c>
      <c r="I4" s="2" t="s">
        <v>660</v>
      </c>
    </row>
    <row r="5" spans="1:10" ht="36.75" customHeight="1" x14ac:dyDescent="0.2">
      <c r="A5" s="822"/>
      <c r="B5" s="822"/>
      <c r="C5" s="820"/>
      <c r="D5" s="820"/>
      <c r="E5" s="616" t="s">
        <v>837</v>
      </c>
      <c r="F5" s="820" t="s">
        <v>661</v>
      </c>
      <c r="G5" s="820"/>
      <c r="H5" s="820"/>
      <c r="I5" s="616" t="s">
        <v>839</v>
      </c>
    </row>
    <row r="6" spans="1:10" ht="72.75" customHeight="1" x14ac:dyDescent="0.2">
      <c r="A6" s="616" t="s">
        <v>662</v>
      </c>
      <c r="B6" s="616" t="s">
        <v>663</v>
      </c>
      <c r="C6" s="616" t="s">
        <v>664</v>
      </c>
      <c r="D6" s="616" t="s">
        <v>664</v>
      </c>
      <c r="E6" s="616" t="s">
        <v>664</v>
      </c>
      <c r="F6" s="616" t="s">
        <v>665</v>
      </c>
      <c r="G6" s="616" t="s">
        <v>666</v>
      </c>
      <c r="H6" s="820" t="s">
        <v>664</v>
      </c>
      <c r="I6" s="820"/>
    </row>
    <row r="7" spans="1:10" ht="122.25" customHeight="1" x14ac:dyDescent="0.2">
      <c r="A7" s="402">
        <v>0</v>
      </c>
      <c r="B7" s="402" t="s">
        <v>667</v>
      </c>
      <c r="C7" s="402" t="s">
        <v>668</v>
      </c>
      <c r="D7" s="402" t="s">
        <v>678</v>
      </c>
      <c r="E7" s="402" t="s">
        <v>847</v>
      </c>
      <c r="F7" s="402" t="s">
        <v>669</v>
      </c>
      <c r="G7" s="402" t="s">
        <v>670</v>
      </c>
      <c r="H7" s="402" t="s">
        <v>1898</v>
      </c>
      <c r="I7" s="402" t="s">
        <v>1898</v>
      </c>
    </row>
    <row r="8" spans="1:10" ht="123" customHeight="1" x14ac:dyDescent="0.2">
      <c r="A8" s="402">
        <v>1</v>
      </c>
      <c r="B8" s="402" t="s">
        <v>671</v>
      </c>
      <c r="C8" s="402" t="s">
        <v>668</v>
      </c>
      <c r="D8" s="402" t="s">
        <v>672</v>
      </c>
      <c r="E8" s="402" t="s">
        <v>673</v>
      </c>
      <c r="F8" s="402" t="s">
        <v>669</v>
      </c>
      <c r="G8" s="402" t="s">
        <v>670</v>
      </c>
      <c r="H8" s="402" t="s">
        <v>1899</v>
      </c>
      <c r="I8" s="402" t="s">
        <v>1898</v>
      </c>
    </row>
    <row r="9" spans="1:10" ht="126" customHeight="1" x14ac:dyDescent="0.2">
      <c r="A9" s="402">
        <v>2</v>
      </c>
      <c r="B9" s="402" t="s">
        <v>674</v>
      </c>
      <c r="C9" s="402" t="s">
        <v>675</v>
      </c>
      <c r="D9" s="402" t="s">
        <v>676</v>
      </c>
      <c r="E9" s="402" t="s">
        <v>677</v>
      </c>
      <c r="F9" s="402" t="s">
        <v>678</v>
      </c>
      <c r="G9" s="402" t="s">
        <v>679</v>
      </c>
      <c r="H9" s="402" t="s">
        <v>1900</v>
      </c>
      <c r="I9" s="402" t="s">
        <v>1901</v>
      </c>
    </row>
    <row r="10" spans="1:10" ht="137.25" customHeight="1" x14ac:dyDescent="0.2">
      <c r="A10" s="402">
        <v>3</v>
      </c>
      <c r="B10" s="402" t="s">
        <v>680</v>
      </c>
      <c r="C10" s="402" t="s">
        <v>681</v>
      </c>
      <c r="D10" s="402" t="s">
        <v>679</v>
      </c>
      <c r="E10" s="402" t="s">
        <v>672</v>
      </c>
      <c r="F10" s="402" t="s">
        <v>672</v>
      </c>
      <c r="G10" s="402" t="s">
        <v>682</v>
      </c>
      <c r="H10" s="402" t="s">
        <v>1902</v>
      </c>
      <c r="I10" s="402" t="s">
        <v>1899</v>
      </c>
    </row>
    <row r="11" spans="1:10" ht="117" customHeight="1" x14ac:dyDescent="0.2">
      <c r="A11" s="402">
        <v>4</v>
      </c>
      <c r="B11" s="402" t="s">
        <v>683</v>
      </c>
      <c r="C11" s="402" t="s">
        <v>678</v>
      </c>
      <c r="D11" s="402" t="s">
        <v>682</v>
      </c>
      <c r="E11" s="402" t="s">
        <v>679</v>
      </c>
      <c r="F11" s="402" t="s">
        <v>684</v>
      </c>
      <c r="G11" s="402" t="s">
        <v>685</v>
      </c>
      <c r="H11" s="402" t="s">
        <v>1902</v>
      </c>
      <c r="I11" s="402" t="s">
        <v>1903</v>
      </c>
    </row>
    <row r="12" spans="1:10" ht="133.5" customHeight="1" x14ac:dyDescent="0.2">
      <c r="A12" s="402">
        <v>5</v>
      </c>
      <c r="B12" s="402" t="s">
        <v>686</v>
      </c>
      <c r="C12" s="403">
        <v>3</v>
      </c>
      <c r="D12" s="403">
        <v>3</v>
      </c>
      <c r="E12" s="403">
        <v>3</v>
      </c>
      <c r="F12" s="403">
        <v>3</v>
      </c>
      <c r="G12" s="403">
        <v>3</v>
      </c>
      <c r="H12" s="403" t="s">
        <v>1902</v>
      </c>
      <c r="I12" s="403" t="s">
        <v>1902</v>
      </c>
    </row>
    <row r="13" spans="1:10" ht="17.25" customHeight="1" x14ac:dyDescent="0.2">
      <c r="A13" s="3" t="s">
        <v>1065</v>
      </c>
      <c r="B13" s="3"/>
      <c r="C13" s="3"/>
      <c r="D13" s="3"/>
      <c r="E13" s="3"/>
      <c r="F13" s="3"/>
      <c r="G13" s="3"/>
      <c r="H13" s="3"/>
      <c r="I13" s="3"/>
    </row>
    <row r="14" spans="1:10" ht="19.5" customHeight="1" x14ac:dyDescent="0.2">
      <c r="A14" s="820" t="s">
        <v>687</v>
      </c>
      <c r="B14" s="820"/>
      <c r="C14" s="820"/>
      <c r="D14" s="820"/>
      <c r="E14" s="820"/>
      <c r="F14" s="820"/>
      <c r="G14" s="820"/>
      <c r="H14" s="616" t="s">
        <v>688</v>
      </c>
      <c r="I14" s="616"/>
    </row>
    <row r="15" spans="1:10" ht="21" customHeight="1" x14ac:dyDescent="0.2">
      <c r="A15" s="823" t="s">
        <v>761</v>
      </c>
      <c r="B15" s="823"/>
      <c r="C15" s="823"/>
      <c r="D15" s="823"/>
      <c r="E15" s="823"/>
      <c r="F15" s="823"/>
      <c r="G15" s="823"/>
      <c r="H15" s="20" t="s">
        <v>689</v>
      </c>
      <c r="I15" s="20" t="s">
        <v>34</v>
      </c>
    </row>
    <row r="16" spans="1:10" ht="21" customHeight="1" x14ac:dyDescent="0.2">
      <c r="A16" s="823" t="s">
        <v>762</v>
      </c>
      <c r="B16" s="823"/>
      <c r="C16" s="823"/>
      <c r="D16" s="823"/>
      <c r="E16" s="823"/>
      <c r="F16" s="823"/>
      <c r="G16" s="823"/>
      <c r="H16" s="20" t="s">
        <v>689</v>
      </c>
      <c r="I16" s="20" t="s">
        <v>34</v>
      </c>
    </row>
    <row r="17" spans="1:9" ht="21" customHeight="1" x14ac:dyDescent="0.2">
      <c r="A17" s="823" t="s">
        <v>690</v>
      </c>
      <c r="B17" s="823"/>
      <c r="C17" s="823"/>
      <c r="D17" s="823"/>
      <c r="E17" s="823"/>
      <c r="F17" s="823"/>
      <c r="G17" s="823"/>
      <c r="H17" s="20" t="s">
        <v>689</v>
      </c>
      <c r="I17" s="20" t="s">
        <v>34</v>
      </c>
    </row>
    <row r="18" spans="1:9" ht="21" customHeight="1" x14ac:dyDescent="0.2">
      <c r="A18" s="823" t="s">
        <v>763</v>
      </c>
      <c r="B18" s="823"/>
      <c r="C18" s="823"/>
      <c r="D18" s="823"/>
      <c r="E18" s="823"/>
      <c r="F18" s="823"/>
      <c r="G18" s="823"/>
      <c r="H18" s="20" t="s">
        <v>689</v>
      </c>
      <c r="I18" s="20">
        <v>3000</v>
      </c>
    </row>
    <row r="19" spans="1:9" ht="21" customHeight="1" x14ac:dyDescent="0.2">
      <c r="A19" s="823" t="s">
        <v>691</v>
      </c>
      <c r="B19" s="823"/>
      <c r="C19" s="823"/>
      <c r="D19" s="823"/>
      <c r="E19" s="823"/>
      <c r="F19" s="823"/>
      <c r="G19" s="823"/>
      <c r="H19" s="20" t="s">
        <v>689</v>
      </c>
      <c r="I19" s="78">
        <v>100000</v>
      </c>
    </row>
    <row r="20" spans="1:9" ht="34.5" customHeight="1" x14ac:dyDescent="0.2">
      <c r="A20" s="836" t="s">
        <v>692</v>
      </c>
      <c r="B20" s="836"/>
      <c r="C20" s="836"/>
      <c r="D20" s="836"/>
      <c r="E20" s="836"/>
      <c r="F20" s="836"/>
      <c r="G20" s="836"/>
      <c r="H20" s="20" t="s">
        <v>689</v>
      </c>
      <c r="I20" s="20" t="s">
        <v>34</v>
      </c>
    </row>
    <row r="21" spans="1:9" ht="16.5" customHeight="1" x14ac:dyDescent="0.2">
      <c r="A21" s="837" t="s">
        <v>1066</v>
      </c>
      <c r="B21" s="837"/>
      <c r="C21" s="837"/>
      <c r="D21" s="837"/>
      <c r="E21" s="837"/>
      <c r="F21" s="837"/>
      <c r="G21" s="837"/>
      <c r="H21" s="837"/>
      <c r="I21" s="837"/>
    </row>
    <row r="22" spans="1:9" ht="16.5" customHeight="1" x14ac:dyDescent="0.2">
      <c r="A22" s="838" t="s">
        <v>1067</v>
      </c>
      <c r="B22" s="839"/>
      <c r="C22" s="839"/>
      <c r="D22" s="839"/>
      <c r="E22" s="838" t="s">
        <v>693</v>
      </c>
      <c r="F22" s="838"/>
      <c r="G22" s="838"/>
      <c r="H22" s="838"/>
      <c r="I22" s="838"/>
    </row>
    <row r="23" spans="1:9" ht="16.5" customHeight="1" x14ac:dyDescent="0.2">
      <c r="A23" s="838" t="s">
        <v>1068</v>
      </c>
      <c r="B23" s="839"/>
      <c r="C23" s="839"/>
      <c r="D23" s="839"/>
      <c r="E23" s="838" t="s">
        <v>694</v>
      </c>
      <c r="F23" s="838"/>
      <c r="G23" s="838"/>
      <c r="H23" s="838"/>
      <c r="I23" s="838"/>
    </row>
    <row r="24" spans="1:9" ht="18.75" customHeight="1" x14ac:dyDescent="0.2">
      <c r="A24" s="837" t="s">
        <v>1069</v>
      </c>
      <c r="B24" s="837"/>
      <c r="C24" s="837"/>
      <c r="D24" s="837"/>
      <c r="E24" s="837"/>
      <c r="F24" s="837"/>
      <c r="G24" s="837"/>
      <c r="H24" s="837"/>
      <c r="I24" s="837"/>
    </row>
    <row r="25" spans="1:9" ht="38.25" customHeight="1" x14ac:dyDescent="0.2">
      <c r="A25" s="838" t="s">
        <v>1070</v>
      </c>
      <c r="B25" s="839"/>
      <c r="C25" s="839"/>
      <c r="D25" s="839"/>
      <c r="E25" s="838" t="s">
        <v>695</v>
      </c>
      <c r="F25" s="838"/>
      <c r="G25" s="838"/>
      <c r="H25" s="838"/>
      <c r="I25" s="838"/>
    </row>
    <row r="26" spans="1:9" ht="33" customHeight="1" thickBot="1" x14ac:dyDescent="0.25">
      <c r="A26" s="838" t="s">
        <v>1071</v>
      </c>
      <c r="B26" s="839"/>
      <c r="C26" s="839"/>
      <c r="D26" s="839"/>
      <c r="E26" s="838" t="s">
        <v>34</v>
      </c>
      <c r="F26" s="838"/>
      <c r="G26" s="838"/>
      <c r="H26" s="838"/>
      <c r="I26" s="838"/>
    </row>
    <row r="27" spans="1:9" ht="33" customHeight="1" x14ac:dyDescent="0.2">
      <c r="A27" s="824" t="s">
        <v>2624</v>
      </c>
      <c r="B27" s="825"/>
      <c r="C27" s="825"/>
      <c r="D27" s="826"/>
      <c r="E27" s="830" t="s">
        <v>252</v>
      </c>
      <c r="F27" s="830"/>
      <c r="G27" s="830"/>
      <c r="H27" s="830"/>
      <c r="I27" s="831"/>
    </row>
    <row r="28" spans="1:9" ht="33" customHeight="1" thickBot="1" x14ac:dyDescent="0.25">
      <c r="A28" s="827"/>
      <c r="B28" s="828"/>
      <c r="C28" s="828"/>
      <c r="D28" s="829"/>
      <c r="E28" s="832" t="s">
        <v>2333</v>
      </c>
      <c r="F28" s="833"/>
      <c r="G28" s="834"/>
      <c r="H28" s="832" t="s">
        <v>2334</v>
      </c>
      <c r="I28" s="835"/>
    </row>
    <row r="29" spans="1:9" ht="181.5" customHeight="1" x14ac:dyDescent="0.2">
      <c r="A29" s="840" t="s">
        <v>2335</v>
      </c>
      <c r="B29" s="841"/>
      <c r="C29" s="841"/>
      <c r="D29" s="842"/>
      <c r="E29" s="843" t="s">
        <v>2625</v>
      </c>
      <c r="F29" s="843"/>
      <c r="G29" s="843"/>
      <c r="H29" s="844" t="s">
        <v>2340</v>
      </c>
      <c r="I29" s="845"/>
    </row>
    <row r="30" spans="1:9" ht="181.5" customHeight="1" x14ac:dyDescent="0.2">
      <c r="A30" s="846" t="s">
        <v>2336</v>
      </c>
      <c r="B30" s="847"/>
      <c r="C30" s="847"/>
      <c r="D30" s="848"/>
      <c r="E30" s="849" t="s">
        <v>2626</v>
      </c>
      <c r="F30" s="849"/>
      <c r="G30" s="849"/>
      <c r="H30" s="850" t="s">
        <v>2340</v>
      </c>
      <c r="I30" s="851"/>
    </row>
    <row r="31" spans="1:9" ht="186.75" customHeight="1" x14ac:dyDescent="0.2">
      <c r="A31" s="846" t="s">
        <v>2337</v>
      </c>
      <c r="B31" s="847"/>
      <c r="C31" s="847"/>
      <c r="D31" s="848"/>
      <c r="E31" s="849" t="s">
        <v>2627</v>
      </c>
      <c r="F31" s="849"/>
      <c r="G31" s="849"/>
      <c r="H31" s="850" t="s">
        <v>2340</v>
      </c>
      <c r="I31" s="851"/>
    </row>
    <row r="32" spans="1:9" ht="169.5" customHeight="1" x14ac:dyDescent="0.2">
      <c r="A32" s="846" t="s">
        <v>2338</v>
      </c>
      <c r="B32" s="847"/>
      <c r="C32" s="847"/>
      <c r="D32" s="848"/>
      <c r="E32" s="849" t="s">
        <v>2628</v>
      </c>
      <c r="F32" s="849"/>
      <c r="G32" s="849"/>
      <c r="H32" s="850" t="s">
        <v>2340</v>
      </c>
      <c r="I32" s="851"/>
    </row>
    <row r="33" spans="1:9" ht="171.75" customHeight="1" thickBot="1" x14ac:dyDescent="0.25">
      <c r="A33" s="846" t="s">
        <v>2339</v>
      </c>
      <c r="B33" s="847"/>
      <c r="C33" s="847"/>
      <c r="D33" s="848"/>
      <c r="E33" s="849" t="s">
        <v>2629</v>
      </c>
      <c r="F33" s="849"/>
      <c r="G33" s="849"/>
      <c r="H33" s="850" t="s">
        <v>2340</v>
      </c>
      <c r="I33" s="851"/>
    </row>
    <row r="34" spans="1:9" ht="26.25" customHeight="1" x14ac:dyDescent="0.2">
      <c r="A34" s="824" t="s">
        <v>2630</v>
      </c>
      <c r="B34" s="825"/>
      <c r="C34" s="825"/>
      <c r="D34" s="826"/>
      <c r="E34" s="830" t="s">
        <v>252</v>
      </c>
      <c r="F34" s="830"/>
      <c r="G34" s="830"/>
      <c r="H34" s="830"/>
      <c r="I34" s="831"/>
    </row>
    <row r="35" spans="1:9" ht="36" customHeight="1" thickBot="1" x14ac:dyDescent="0.25">
      <c r="A35" s="827"/>
      <c r="B35" s="828"/>
      <c r="C35" s="828"/>
      <c r="D35" s="829"/>
      <c r="E35" s="832" t="s">
        <v>2333</v>
      </c>
      <c r="F35" s="833"/>
      <c r="G35" s="834"/>
      <c r="H35" s="832" t="s">
        <v>2334</v>
      </c>
      <c r="I35" s="835"/>
    </row>
    <row r="36" spans="1:9" ht="179.25" customHeight="1" x14ac:dyDescent="0.2">
      <c r="A36" s="840" t="s">
        <v>2335</v>
      </c>
      <c r="B36" s="841"/>
      <c r="C36" s="841"/>
      <c r="D36" s="842"/>
      <c r="E36" s="843" t="s">
        <v>2625</v>
      </c>
      <c r="F36" s="843"/>
      <c r="G36" s="843"/>
      <c r="H36" s="844" t="s">
        <v>2340</v>
      </c>
      <c r="I36" s="845"/>
    </row>
    <row r="37" spans="1:9" ht="193.5" customHeight="1" x14ac:dyDescent="0.2">
      <c r="A37" s="846" t="s">
        <v>2336</v>
      </c>
      <c r="B37" s="847"/>
      <c r="C37" s="847"/>
      <c r="D37" s="848"/>
      <c r="E37" s="849" t="s">
        <v>2626</v>
      </c>
      <c r="F37" s="849"/>
      <c r="G37" s="849"/>
      <c r="H37" s="850" t="s">
        <v>2340</v>
      </c>
      <c r="I37" s="851"/>
    </row>
    <row r="38" spans="1:9" ht="203.25" customHeight="1" x14ac:dyDescent="0.2">
      <c r="A38" s="846" t="s">
        <v>2337</v>
      </c>
      <c r="B38" s="847"/>
      <c r="C38" s="847"/>
      <c r="D38" s="848"/>
      <c r="E38" s="849" t="s">
        <v>2627</v>
      </c>
      <c r="F38" s="849"/>
      <c r="G38" s="849"/>
      <c r="H38" s="850" t="s">
        <v>2340</v>
      </c>
      <c r="I38" s="851"/>
    </row>
    <row r="39" spans="1:9" ht="201.75" customHeight="1" x14ac:dyDescent="0.2">
      <c r="A39" s="846" t="s">
        <v>2338</v>
      </c>
      <c r="B39" s="847"/>
      <c r="C39" s="847"/>
      <c r="D39" s="848"/>
      <c r="E39" s="849" t="s">
        <v>2628</v>
      </c>
      <c r="F39" s="849"/>
      <c r="G39" s="849"/>
      <c r="H39" s="850" t="s">
        <v>2340</v>
      </c>
      <c r="I39" s="851"/>
    </row>
    <row r="40" spans="1:9" ht="195.75" customHeight="1" x14ac:dyDescent="0.2">
      <c r="A40" s="846" t="s">
        <v>2339</v>
      </c>
      <c r="B40" s="847"/>
      <c r="C40" s="847"/>
      <c r="D40" s="848"/>
      <c r="E40" s="849" t="s">
        <v>2629</v>
      </c>
      <c r="F40" s="849"/>
      <c r="G40" s="849"/>
      <c r="H40" s="850" t="s">
        <v>2340</v>
      </c>
      <c r="I40" s="851"/>
    </row>
    <row r="41" spans="1:9" ht="32.25" customHeight="1" x14ac:dyDescent="0.2">
      <c r="A41" s="822" t="s">
        <v>696</v>
      </c>
      <c r="B41" s="822"/>
      <c r="C41" s="822"/>
      <c r="D41" s="822"/>
      <c r="E41" s="822"/>
      <c r="F41" s="822"/>
      <c r="G41" s="822"/>
      <c r="H41" s="822"/>
      <c r="I41" s="822"/>
    </row>
    <row r="42" spans="1:9" ht="32.25" customHeight="1" x14ac:dyDescent="0.2">
      <c r="A42" s="836" t="s">
        <v>697</v>
      </c>
      <c r="B42" s="836"/>
      <c r="C42" s="836"/>
      <c r="D42" s="836"/>
      <c r="E42" s="836"/>
      <c r="F42" s="836"/>
      <c r="G42" s="836"/>
      <c r="H42" s="836"/>
      <c r="I42" s="836"/>
    </row>
    <row r="43" spans="1:9" ht="32.25" customHeight="1" x14ac:dyDescent="0.2">
      <c r="A43" s="836" t="s">
        <v>698</v>
      </c>
      <c r="B43" s="836"/>
      <c r="C43" s="836"/>
      <c r="D43" s="836"/>
      <c r="E43" s="836"/>
      <c r="F43" s="836"/>
      <c r="G43" s="836"/>
      <c r="H43" s="836"/>
      <c r="I43" s="836"/>
    </row>
    <row r="44" spans="1:9" ht="32.25" customHeight="1" x14ac:dyDescent="0.2">
      <c r="A44" s="836" t="s">
        <v>699</v>
      </c>
      <c r="B44" s="836"/>
      <c r="C44" s="836"/>
      <c r="D44" s="836"/>
      <c r="E44" s="836"/>
      <c r="F44" s="836"/>
      <c r="G44" s="836"/>
      <c r="H44" s="836"/>
      <c r="I44" s="836"/>
    </row>
    <row r="45" spans="1:9" ht="32.25" customHeight="1" x14ac:dyDescent="0.2">
      <c r="A45" s="836" t="s">
        <v>700</v>
      </c>
      <c r="B45" s="836"/>
      <c r="C45" s="836"/>
      <c r="D45" s="836"/>
      <c r="E45" s="836"/>
      <c r="F45" s="836"/>
      <c r="G45" s="836"/>
      <c r="H45" s="836"/>
      <c r="I45" s="836"/>
    </row>
    <row r="46" spans="1:9" ht="32.25" customHeight="1" x14ac:dyDescent="0.2">
      <c r="A46" s="836" t="s">
        <v>701</v>
      </c>
      <c r="B46" s="836"/>
      <c r="C46" s="836"/>
      <c r="D46" s="836"/>
      <c r="E46" s="836"/>
      <c r="F46" s="836"/>
      <c r="G46" s="836"/>
      <c r="H46" s="836"/>
      <c r="I46" s="836"/>
    </row>
    <row r="47" spans="1:9" ht="32.25" customHeight="1" x14ac:dyDescent="0.2">
      <c r="A47" s="836" t="s">
        <v>702</v>
      </c>
      <c r="B47" s="836"/>
      <c r="C47" s="836"/>
      <c r="D47" s="836"/>
      <c r="E47" s="836"/>
      <c r="F47" s="836"/>
      <c r="G47" s="836"/>
      <c r="H47" s="836"/>
      <c r="I47" s="836"/>
    </row>
    <row r="48" spans="1:9" ht="32.25" customHeight="1" x14ac:dyDescent="0.2">
      <c r="A48" s="852" t="s">
        <v>2341</v>
      </c>
      <c r="B48" s="852"/>
      <c r="C48" s="852"/>
      <c r="D48" s="852"/>
      <c r="E48" s="852"/>
      <c r="F48" s="852"/>
      <c r="G48" s="852"/>
      <c r="H48" s="852"/>
      <c r="I48" s="852"/>
    </row>
  </sheetData>
  <mergeCells count="77">
    <mergeCell ref="A48:I48"/>
    <mergeCell ref="A41:I41"/>
    <mergeCell ref="A42:I42"/>
    <mergeCell ref="A44:I44"/>
    <mergeCell ref="A45:I45"/>
    <mergeCell ref="A46:I46"/>
    <mergeCell ref="A47:I47"/>
    <mergeCell ref="A43:I43"/>
    <mergeCell ref="A40:D40"/>
    <mergeCell ref="E40:G40"/>
    <mergeCell ref="H40:I40"/>
    <mergeCell ref="A36:D36"/>
    <mergeCell ref="E36:G36"/>
    <mergeCell ref="H36:I36"/>
    <mergeCell ref="A37:D37"/>
    <mergeCell ref="E37:G37"/>
    <mergeCell ref="H37:I37"/>
    <mergeCell ref="A38:D38"/>
    <mergeCell ref="E38:G38"/>
    <mergeCell ref="H38:I38"/>
    <mergeCell ref="A39:D39"/>
    <mergeCell ref="E39:G39"/>
    <mergeCell ref="H39:I39"/>
    <mergeCell ref="A33:D33"/>
    <mergeCell ref="E33:G33"/>
    <mergeCell ref="H33:I33"/>
    <mergeCell ref="A34:D35"/>
    <mergeCell ref="E34:I34"/>
    <mergeCell ref="E35:G35"/>
    <mergeCell ref="H35:I35"/>
    <mergeCell ref="A31:D31"/>
    <mergeCell ref="E31:G31"/>
    <mergeCell ref="H31:I31"/>
    <mergeCell ref="A32:D32"/>
    <mergeCell ref="E32:G32"/>
    <mergeCell ref="H32:I32"/>
    <mergeCell ref="A29:D29"/>
    <mergeCell ref="E29:G29"/>
    <mergeCell ref="H29:I29"/>
    <mergeCell ref="A30:D30"/>
    <mergeCell ref="E30:G30"/>
    <mergeCell ref="H30:I30"/>
    <mergeCell ref="A27:D28"/>
    <mergeCell ref="E27:I27"/>
    <mergeCell ref="E28:G28"/>
    <mergeCell ref="H28:I28"/>
    <mergeCell ref="A19:G19"/>
    <mergeCell ref="A20:G20"/>
    <mergeCell ref="A21:I21"/>
    <mergeCell ref="A22:D22"/>
    <mergeCell ref="E22:I22"/>
    <mergeCell ref="A23:D23"/>
    <mergeCell ref="E23:I23"/>
    <mergeCell ref="A24:I24"/>
    <mergeCell ref="A25:D25"/>
    <mergeCell ref="E25:I25"/>
    <mergeCell ref="A26:D26"/>
    <mergeCell ref="E26:I26"/>
    <mergeCell ref="A18:G18"/>
    <mergeCell ref="A4:B5"/>
    <mergeCell ref="C4:C5"/>
    <mergeCell ref="D4:D5"/>
    <mergeCell ref="F4:G4"/>
    <mergeCell ref="H6:I6"/>
    <mergeCell ref="A14:G14"/>
    <mergeCell ref="A15:G15"/>
    <mergeCell ref="A16:G16"/>
    <mergeCell ref="A17:G17"/>
    <mergeCell ref="H4:H5"/>
    <mergeCell ref="F5:G5"/>
    <mergeCell ref="A1:I1"/>
    <mergeCell ref="A2:B2"/>
    <mergeCell ref="C2:G2"/>
    <mergeCell ref="H2:I2"/>
    <mergeCell ref="A3:B3"/>
    <mergeCell ref="D3:G3"/>
    <mergeCell ref="H3:I3"/>
  </mergeCells>
  <printOptions horizontalCentered="1"/>
  <pageMargins left="0.19685039370078741" right="0.19685039370078741" top="0.39370078740157483" bottom="0.39370078740157483" header="0" footer="0"/>
  <pageSetup paperSize="9" scale="85" orientation="landscape" r:id="rId1"/>
  <headerFooter>
    <oddHeader>&amp;L&amp;"Calibri"&amp;10&amp;K000000ВНУТРЕННЯЯ ИНФОРМАЦИЯ&amp;1#_x000D_&amp;"Calibri"&amp;11&amp;K000000&amp;"times new roman"&amp;10&amp;KB3B3B3&amp;BВНУТРЕННЯЯ ИНФОРМАЦИЯ</oddHeader>
    <oddFooter>&amp;L&amp;"times new roman"&amp;10&amp;KB3B3B3&amp;BВНУТРЕННЯЯ ИНФОРМАЦИЯ</oddFooter>
    <evenHeader>&amp;L&amp;"times new roman"&amp;10&amp;KB3B3B3&amp;BВНУТРЕННЯЯ ИНФОРМАЦИЯ</evenHeader>
    <evenFooter>&amp;L&amp;"times new roman"&amp;10&amp;KB3B3B3&amp;BВНУТРЕННЯЯ ИНФОРМАЦИЯ</evenFooter>
    <firstHeader>&amp;L&amp;"times new roman"&amp;10&amp;KB3B3B3&amp;BВНУТРЕННЯЯ ИНФОРМАЦИЯ</firstHeader>
    <firstFooter>&amp;L&amp;"times new roman"&amp;10&amp;KB3B3B3&amp;BВНУТРЕННЯЯ ИНФОРМАЦИЯ</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11">
    <tabColor theme="6" tint="0.39997558519241921"/>
  </sheetPr>
  <dimension ref="A1:E390"/>
  <sheetViews>
    <sheetView view="pageBreakPreview" zoomScale="90" zoomScaleNormal="90" zoomScaleSheetLayoutView="90" zoomScalePageLayoutView="60" workbookViewId="0">
      <selection sqref="A1:C1"/>
    </sheetView>
  </sheetViews>
  <sheetFormatPr defaultColWidth="8.88671875" defaultRowHeight="15.75" x14ac:dyDescent="0.2"/>
  <cols>
    <col min="1" max="1" width="8.33203125" style="55" customWidth="1"/>
    <col min="2" max="2" width="71.21875" style="41" customWidth="1"/>
    <col min="3" max="4" width="25.5546875" style="26" customWidth="1"/>
    <col min="5" max="5" width="8.88671875" style="39"/>
    <col min="6" max="16384" width="8.88671875" style="41"/>
  </cols>
  <sheetData>
    <row r="1" spans="1:5" ht="24.75" customHeight="1" x14ac:dyDescent="0.2">
      <c r="A1" s="811" t="s">
        <v>1739</v>
      </c>
      <c r="B1" s="811"/>
      <c r="C1" s="811"/>
      <c r="D1" s="608"/>
    </row>
    <row r="2" spans="1:5" x14ac:dyDescent="0.2">
      <c r="A2" s="56"/>
      <c r="B2" s="42"/>
      <c r="C2" s="22"/>
      <c r="D2" s="22"/>
    </row>
    <row r="3" spans="1:5" s="54" customFormat="1" ht="27" customHeight="1" x14ac:dyDescent="0.2">
      <c r="A3" s="183" t="s">
        <v>270</v>
      </c>
      <c r="B3" s="236" t="s">
        <v>706</v>
      </c>
      <c r="C3" s="236" t="s">
        <v>707</v>
      </c>
      <c r="D3" s="615" t="s">
        <v>2438</v>
      </c>
      <c r="E3" s="220" t="s">
        <v>955</v>
      </c>
    </row>
    <row r="4" spans="1:5" s="43" customFormat="1" ht="86.25" customHeight="1" x14ac:dyDescent="0.2">
      <c r="A4" s="31"/>
      <c r="B4" s="383" t="s">
        <v>2248</v>
      </c>
      <c r="C4" s="31"/>
      <c r="D4" s="612"/>
      <c r="E4" s="220"/>
    </row>
    <row r="5" spans="1:5" s="24" customFormat="1" ht="44.25" customHeight="1" x14ac:dyDescent="0.2">
      <c r="A5" s="369" t="s">
        <v>1091</v>
      </c>
      <c r="B5" s="370" t="s">
        <v>2249</v>
      </c>
      <c r="C5" s="369"/>
      <c r="D5" s="458"/>
      <c r="E5" s="39"/>
    </row>
    <row r="6" spans="1:5" x14ac:dyDescent="0.2">
      <c r="A6" s="490" t="s">
        <v>230</v>
      </c>
      <c r="B6" s="489" t="s">
        <v>2226</v>
      </c>
      <c r="C6" s="79"/>
      <c r="D6" s="613"/>
    </row>
    <row r="7" spans="1:5" x14ac:dyDescent="0.2">
      <c r="A7" s="58" t="s">
        <v>231</v>
      </c>
      <c r="B7" s="488" t="s">
        <v>423</v>
      </c>
      <c r="C7" s="79" t="s">
        <v>59</v>
      </c>
      <c r="D7" s="613"/>
    </row>
    <row r="8" spans="1:5" x14ac:dyDescent="0.2">
      <c r="A8" s="58" t="s">
        <v>232</v>
      </c>
      <c r="B8" s="488" t="s">
        <v>2227</v>
      </c>
      <c r="C8" s="79" t="s">
        <v>59</v>
      </c>
      <c r="D8" s="613"/>
    </row>
    <row r="9" spans="1:5" x14ac:dyDescent="0.2">
      <c r="A9" s="58" t="s">
        <v>233</v>
      </c>
      <c r="B9" s="488" t="s">
        <v>425</v>
      </c>
      <c r="C9" s="79" t="s">
        <v>59</v>
      </c>
      <c r="D9" s="613"/>
    </row>
    <row r="10" spans="1:5" ht="47.25" x14ac:dyDescent="0.2">
      <c r="A10" s="58" t="s">
        <v>234</v>
      </c>
      <c r="B10" s="488" t="s">
        <v>2228</v>
      </c>
      <c r="C10" s="79" t="s">
        <v>2229</v>
      </c>
      <c r="D10" s="613"/>
    </row>
    <row r="11" spans="1:5" x14ac:dyDescent="0.2">
      <c r="A11" s="58" t="s">
        <v>235</v>
      </c>
      <c r="B11" s="488" t="s">
        <v>2230</v>
      </c>
      <c r="C11" s="79" t="s">
        <v>59</v>
      </c>
      <c r="D11" s="613"/>
    </row>
    <row r="12" spans="1:5" x14ac:dyDescent="0.2">
      <c r="A12" s="58" t="s">
        <v>236</v>
      </c>
      <c r="B12" s="488" t="s">
        <v>428</v>
      </c>
      <c r="C12" s="79" t="s">
        <v>2246</v>
      </c>
      <c r="D12" s="613"/>
    </row>
    <row r="13" spans="1:5" x14ac:dyDescent="0.2">
      <c r="A13" s="58" t="s">
        <v>237</v>
      </c>
      <c r="B13" s="488" t="s">
        <v>2231</v>
      </c>
      <c r="C13" s="79" t="s">
        <v>2247</v>
      </c>
      <c r="D13" s="613"/>
    </row>
    <row r="14" spans="1:5" ht="31.5" x14ac:dyDescent="0.2">
      <c r="A14" s="58" t="s">
        <v>1175</v>
      </c>
      <c r="B14" s="488" t="s">
        <v>2232</v>
      </c>
      <c r="C14" s="79" t="s">
        <v>2233</v>
      </c>
      <c r="D14" s="613"/>
    </row>
    <row r="15" spans="1:5" ht="31.5" x14ac:dyDescent="0.2">
      <c r="A15" s="58" t="s">
        <v>1176</v>
      </c>
      <c r="B15" s="488" t="s">
        <v>2234</v>
      </c>
      <c r="C15" s="79" t="s">
        <v>2235</v>
      </c>
      <c r="D15" s="613"/>
    </row>
    <row r="16" spans="1:5" x14ac:dyDescent="0.2">
      <c r="A16" s="490" t="s">
        <v>239</v>
      </c>
      <c r="B16" s="489" t="s">
        <v>2236</v>
      </c>
      <c r="C16" s="79"/>
      <c r="D16" s="613"/>
    </row>
    <row r="17" spans="1:5" ht="31.5" x14ac:dyDescent="0.2">
      <c r="A17" s="58" t="s">
        <v>240</v>
      </c>
      <c r="B17" s="488" t="s">
        <v>2237</v>
      </c>
      <c r="C17" s="79" t="s">
        <v>424</v>
      </c>
      <c r="D17" s="613"/>
    </row>
    <row r="18" spans="1:5" ht="31.5" x14ac:dyDescent="0.2">
      <c r="A18" s="58" t="s">
        <v>241</v>
      </c>
      <c r="B18" s="488" t="s">
        <v>2238</v>
      </c>
      <c r="C18" s="79" t="s">
        <v>2239</v>
      </c>
      <c r="D18" s="613"/>
    </row>
    <row r="19" spans="1:5" ht="31.5" x14ac:dyDescent="0.2">
      <c r="A19" s="58" t="s">
        <v>276</v>
      </c>
      <c r="B19" s="488" t="s">
        <v>2240</v>
      </c>
      <c r="C19" s="79" t="s">
        <v>2239</v>
      </c>
      <c r="D19" s="613"/>
    </row>
    <row r="20" spans="1:5" ht="31.5" x14ac:dyDescent="0.2">
      <c r="A20" s="58" t="s">
        <v>1178</v>
      </c>
      <c r="B20" s="488" t="s">
        <v>2241</v>
      </c>
      <c r="C20" s="79" t="s">
        <v>424</v>
      </c>
      <c r="D20" s="613"/>
    </row>
    <row r="21" spans="1:5" ht="31.5" x14ac:dyDescent="0.2">
      <c r="A21" s="58" t="s">
        <v>2242</v>
      </c>
      <c r="B21" s="488" t="s">
        <v>2243</v>
      </c>
      <c r="C21" s="79" t="s">
        <v>2244</v>
      </c>
      <c r="D21" s="613"/>
    </row>
    <row r="22" spans="1:5" x14ac:dyDescent="0.2">
      <c r="A22" s="58"/>
      <c r="B22" s="488" t="s">
        <v>2250</v>
      </c>
      <c r="C22" s="79"/>
      <c r="D22" s="613"/>
    </row>
    <row r="23" spans="1:5" ht="126" x14ac:dyDescent="0.2">
      <c r="A23" s="58"/>
      <c r="B23" s="488" t="s">
        <v>2245</v>
      </c>
      <c r="C23" s="79"/>
      <c r="D23" s="613"/>
    </row>
    <row r="24" spans="1:5" s="24" customFormat="1" ht="39.75" customHeight="1" x14ac:dyDescent="0.2">
      <c r="A24" s="369" t="s">
        <v>566</v>
      </c>
      <c r="B24" s="370" t="s">
        <v>446</v>
      </c>
      <c r="C24" s="369"/>
      <c r="D24" s="458"/>
      <c r="E24" s="39"/>
    </row>
    <row r="25" spans="1:5" s="24" customFormat="1" ht="22.5" customHeight="1" x14ac:dyDescent="0.2">
      <c r="A25" s="79" t="s">
        <v>567</v>
      </c>
      <c r="B25" s="184" t="s">
        <v>708</v>
      </c>
      <c r="C25" s="79" t="s">
        <v>13</v>
      </c>
      <c r="D25" s="615">
        <f>[16]Техкарта!$I$10</f>
        <v>5685</v>
      </c>
      <c r="E25" s="225" t="s">
        <v>965</v>
      </c>
    </row>
    <row r="26" spans="1:5" s="24" customFormat="1" ht="22.5" customHeight="1" x14ac:dyDescent="0.2">
      <c r="A26" s="79" t="s">
        <v>570</v>
      </c>
      <c r="B26" s="184" t="s">
        <v>709</v>
      </c>
      <c r="C26" s="79" t="s">
        <v>59</v>
      </c>
      <c r="D26" s="615">
        <f>[17]Техкарта!$I$8</f>
        <v>1016</v>
      </c>
      <c r="E26" s="225" t="s">
        <v>965</v>
      </c>
    </row>
    <row r="27" spans="1:5" s="24" customFormat="1" ht="39.75" customHeight="1" x14ac:dyDescent="0.2">
      <c r="A27" s="79" t="s">
        <v>576</v>
      </c>
      <c r="B27" s="184" t="s">
        <v>710</v>
      </c>
      <c r="C27" s="79" t="s">
        <v>404</v>
      </c>
      <c r="D27" s="615">
        <f>[18]Техкарта!$I$8</f>
        <v>762</v>
      </c>
      <c r="E27" s="225" t="s">
        <v>965</v>
      </c>
    </row>
    <row r="28" spans="1:5" s="24" customFormat="1" ht="25.5" customHeight="1" x14ac:dyDescent="0.2">
      <c r="A28" s="79" t="s">
        <v>580</v>
      </c>
      <c r="B28" s="184" t="s">
        <v>711</v>
      </c>
      <c r="C28" s="79"/>
      <c r="D28" s="613"/>
      <c r="E28" s="225" t="s">
        <v>965</v>
      </c>
    </row>
    <row r="29" spans="1:5" s="24" customFormat="1" ht="24.75" customHeight="1" x14ac:dyDescent="0.2">
      <c r="A29" s="79"/>
      <c r="B29" s="184" t="s">
        <v>712</v>
      </c>
      <c r="C29" s="79" t="s">
        <v>23</v>
      </c>
      <c r="D29" s="615">
        <f>[19]Техкарта!$I$14</f>
        <v>2719.5</v>
      </c>
      <c r="E29" s="225" t="s">
        <v>965</v>
      </c>
    </row>
    <row r="30" spans="1:5" s="24" customFormat="1" ht="24" customHeight="1" x14ac:dyDescent="0.2">
      <c r="A30" s="79"/>
      <c r="B30" s="184" t="s">
        <v>713</v>
      </c>
      <c r="C30" s="79" t="s">
        <v>46</v>
      </c>
      <c r="D30" s="615">
        <f>[20]Техкарта!$I$14</f>
        <v>2928</v>
      </c>
      <c r="E30" s="225" t="s">
        <v>965</v>
      </c>
    </row>
    <row r="31" spans="1:5" s="24" customFormat="1" ht="111" customHeight="1" x14ac:dyDescent="0.2">
      <c r="A31" s="79" t="s">
        <v>589</v>
      </c>
      <c r="B31" s="184" t="s">
        <v>714</v>
      </c>
      <c r="C31" s="79" t="s">
        <v>715</v>
      </c>
      <c r="D31" s="613"/>
      <c r="E31" s="225" t="s">
        <v>965</v>
      </c>
    </row>
    <row r="32" spans="1:5" s="24" customFormat="1" ht="21" customHeight="1" x14ac:dyDescent="0.2">
      <c r="A32" s="79"/>
      <c r="B32" s="184" t="s">
        <v>716</v>
      </c>
      <c r="C32" s="65">
        <v>1.4999999999999999E-4</v>
      </c>
      <c r="D32" s="614">
        <f>'[21]Учет активов'!$E$3</f>
        <v>1040</v>
      </c>
      <c r="E32" s="225" t="s">
        <v>965</v>
      </c>
    </row>
    <row r="33" spans="1:5" s="24" customFormat="1" ht="21" customHeight="1" x14ac:dyDescent="0.2">
      <c r="A33" s="79"/>
      <c r="B33" s="184" t="s">
        <v>717</v>
      </c>
      <c r="C33" s="66">
        <v>1.25E-4</v>
      </c>
      <c r="D33" s="614">
        <v>4160</v>
      </c>
      <c r="E33" s="225" t="s">
        <v>965</v>
      </c>
    </row>
    <row r="34" spans="1:5" s="24" customFormat="1" ht="21" customHeight="1" x14ac:dyDescent="0.2">
      <c r="A34" s="79"/>
      <c r="B34" s="184" t="s">
        <v>718</v>
      </c>
      <c r="C34" s="65">
        <v>1E-4</v>
      </c>
      <c r="D34" s="614">
        <v>4160</v>
      </c>
      <c r="E34" s="225" t="s">
        <v>965</v>
      </c>
    </row>
    <row r="35" spans="1:5" s="24" customFormat="1" ht="21" customHeight="1" x14ac:dyDescent="0.2">
      <c r="A35" s="79"/>
      <c r="B35" s="184" t="s">
        <v>719</v>
      </c>
      <c r="C35" s="65">
        <v>5.0000000000000002E-5</v>
      </c>
      <c r="D35" s="614">
        <v>4160</v>
      </c>
      <c r="E35" s="225" t="s">
        <v>965</v>
      </c>
    </row>
    <row r="36" spans="1:5" s="24" customFormat="1" ht="21" customHeight="1" x14ac:dyDescent="0.2">
      <c r="A36" s="79"/>
      <c r="B36" s="184" t="s">
        <v>720</v>
      </c>
      <c r="C36" s="66">
        <v>3.4999999999999997E-5</v>
      </c>
      <c r="D36" s="614">
        <v>4160</v>
      </c>
      <c r="E36" s="225" t="s">
        <v>965</v>
      </c>
    </row>
    <row r="37" spans="1:5" s="24" customFormat="1" ht="21" customHeight="1" x14ac:dyDescent="0.2">
      <c r="A37" s="79"/>
      <c r="B37" s="184" t="s">
        <v>721</v>
      </c>
      <c r="C37" s="66">
        <v>1.7E-5</v>
      </c>
      <c r="D37" s="614">
        <v>4160</v>
      </c>
      <c r="E37" s="225" t="s">
        <v>965</v>
      </c>
    </row>
    <row r="38" spans="1:5" s="24" customFormat="1" ht="48.95" customHeight="1" x14ac:dyDescent="0.2">
      <c r="A38" s="79" t="s">
        <v>591</v>
      </c>
      <c r="B38" s="184" t="s">
        <v>722</v>
      </c>
      <c r="C38" s="79" t="s">
        <v>447</v>
      </c>
      <c r="D38" s="615">
        <f>[22]Техкарта!$I$10</f>
        <v>5691</v>
      </c>
      <c r="E38" s="225" t="s">
        <v>965</v>
      </c>
    </row>
    <row r="39" spans="1:5" s="24" customFormat="1" ht="60.95" customHeight="1" x14ac:dyDescent="0.2">
      <c r="A39" s="79" t="s">
        <v>594</v>
      </c>
      <c r="B39" s="184" t="s">
        <v>723</v>
      </c>
      <c r="C39" s="79" t="s">
        <v>274</v>
      </c>
      <c r="D39" s="615">
        <f>[23]Техкарта!$I$9</f>
        <v>2691</v>
      </c>
      <c r="E39" s="225" t="s">
        <v>965</v>
      </c>
    </row>
    <row r="40" spans="1:5" s="24" customFormat="1" ht="24" customHeight="1" x14ac:dyDescent="0.2">
      <c r="A40" s="79" t="s">
        <v>1164</v>
      </c>
      <c r="B40" s="184" t="s">
        <v>724</v>
      </c>
      <c r="C40" s="79" t="s">
        <v>59</v>
      </c>
      <c r="D40" s="615">
        <f>[24]Техкарта!$I$11</f>
        <v>4505</v>
      </c>
      <c r="E40" s="225" t="s">
        <v>965</v>
      </c>
    </row>
    <row r="41" spans="1:5" s="24" customFormat="1" ht="48.95" customHeight="1" x14ac:dyDescent="0.2">
      <c r="A41" s="38" t="s">
        <v>1165</v>
      </c>
      <c r="B41" s="184" t="s">
        <v>725</v>
      </c>
      <c r="C41" s="79" t="s">
        <v>59</v>
      </c>
      <c r="D41" s="613"/>
      <c r="E41" s="225" t="s">
        <v>965</v>
      </c>
    </row>
    <row r="42" spans="1:5" s="24" customFormat="1" ht="25.5" customHeight="1" x14ac:dyDescent="0.2">
      <c r="A42" s="79" t="s">
        <v>1166</v>
      </c>
      <c r="B42" s="184" t="s">
        <v>726</v>
      </c>
      <c r="C42" s="79" t="s">
        <v>12</v>
      </c>
      <c r="D42" s="615">
        <f>[25]Техкарта!$I$12</f>
        <v>3404</v>
      </c>
      <c r="E42" s="225" t="s">
        <v>965</v>
      </c>
    </row>
    <row r="43" spans="1:5" s="24" customFormat="1" ht="41.25" customHeight="1" x14ac:dyDescent="0.2">
      <c r="A43" s="79" t="s">
        <v>1167</v>
      </c>
      <c r="B43" s="184" t="s">
        <v>727</v>
      </c>
      <c r="C43" s="79" t="s">
        <v>12</v>
      </c>
      <c r="D43" s="615">
        <f>[26]Техкарта!$I$10</f>
        <v>2514</v>
      </c>
      <c r="E43" s="225" t="s">
        <v>965</v>
      </c>
    </row>
    <row r="44" spans="1:5" s="24" customFormat="1" ht="21" customHeight="1" x14ac:dyDescent="0.2">
      <c r="A44" s="79" t="s">
        <v>1168</v>
      </c>
      <c r="B44" s="184" t="s">
        <v>728</v>
      </c>
      <c r="C44" s="79" t="s">
        <v>59</v>
      </c>
      <c r="D44" s="615">
        <f>[27]Техкарта!$I$10</f>
        <v>5075</v>
      </c>
      <c r="E44" s="225" t="s">
        <v>965</v>
      </c>
    </row>
    <row r="45" spans="1:5" s="24" customFormat="1" ht="21" customHeight="1" x14ac:dyDescent="0.2">
      <c r="A45" s="79" t="s">
        <v>1169</v>
      </c>
      <c r="B45" s="184" t="s">
        <v>729</v>
      </c>
      <c r="C45" s="79" t="s">
        <v>12</v>
      </c>
      <c r="D45" s="615">
        <f>[28]Техкарта!$I$11</f>
        <v>1836</v>
      </c>
      <c r="E45" s="225" t="s">
        <v>965</v>
      </c>
    </row>
    <row r="46" spans="1:5" s="24" customFormat="1" ht="21" customHeight="1" x14ac:dyDescent="0.2">
      <c r="A46" s="79" t="s">
        <v>1170</v>
      </c>
      <c r="B46" s="184" t="s">
        <v>448</v>
      </c>
      <c r="C46" s="79"/>
      <c r="D46" s="613"/>
      <c r="E46" s="225" t="s">
        <v>965</v>
      </c>
    </row>
    <row r="47" spans="1:5" s="24" customFormat="1" ht="39.75" customHeight="1" x14ac:dyDescent="0.2">
      <c r="A47" s="79" t="s">
        <v>1171</v>
      </c>
      <c r="B47" s="184" t="s">
        <v>730</v>
      </c>
      <c r="C47" s="79" t="s">
        <v>59</v>
      </c>
      <c r="D47" s="613"/>
      <c r="E47" s="225" t="s">
        <v>965</v>
      </c>
    </row>
    <row r="48" spans="1:5" s="24" customFormat="1" ht="42" customHeight="1" x14ac:dyDescent="0.2">
      <c r="A48" s="79" t="s">
        <v>1172</v>
      </c>
      <c r="B48" s="184" t="s">
        <v>731</v>
      </c>
      <c r="C48" s="79" t="s">
        <v>36</v>
      </c>
      <c r="D48" s="615">
        <f>[29]Техкарта!$I$8</f>
        <v>404</v>
      </c>
      <c r="E48" s="225" t="s">
        <v>965</v>
      </c>
    </row>
    <row r="49" spans="1:5" s="24" customFormat="1" ht="29.25" customHeight="1" x14ac:dyDescent="0.2">
      <c r="A49" s="79" t="s">
        <v>1173</v>
      </c>
      <c r="B49" s="184" t="s">
        <v>449</v>
      </c>
      <c r="C49" s="79"/>
      <c r="D49" s="613"/>
      <c r="E49" s="225" t="s">
        <v>965</v>
      </c>
    </row>
    <row r="50" spans="1:5" s="24" customFormat="1" ht="22.5" customHeight="1" x14ac:dyDescent="0.2">
      <c r="A50" s="79" t="s">
        <v>1782</v>
      </c>
      <c r="B50" s="184" t="s">
        <v>732</v>
      </c>
      <c r="C50" s="79" t="s">
        <v>224</v>
      </c>
      <c r="D50" s="615">
        <f>[30]Техкарта!$I$9</f>
        <v>2705</v>
      </c>
      <c r="E50" s="225" t="s">
        <v>965</v>
      </c>
    </row>
    <row r="51" spans="1:5" s="24" customFormat="1" ht="22.5" customHeight="1" x14ac:dyDescent="0.2">
      <c r="A51" s="79" t="s">
        <v>1783</v>
      </c>
      <c r="B51" s="184" t="s">
        <v>733</v>
      </c>
      <c r="C51" s="79" t="s">
        <v>224</v>
      </c>
      <c r="D51" s="615">
        <f>[30]Техкарта!$I$9</f>
        <v>2705</v>
      </c>
      <c r="E51" s="225" t="s">
        <v>965</v>
      </c>
    </row>
    <row r="52" spans="1:5" s="24" customFormat="1" ht="22.5" customHeight="1" x14ac:dyDescent="0.2">
      <c r="A52" s="79" t="s">
        <v>1784</v>
      </c>
      <c r="B52" s="184" t="s">
        <v>734</v>
      </c>
      <c r="C52" s="79" t="s">
        <v>502</v>
      </c>
      <c r="D52" s="615">
        <f>[30]Техкарта!$I$9</f>
        <v>2705</v>
      </c>
      <c r="E52" s="225" t="s">
        <v>965</v>
      </c>
    </row>
    <row r="53" spans="1:5" s="24" customFormat="1" ht="72" customHeight="1" x14ac:dyDescent="0.2">
      <c r="A53" s="79"/>
      <c r="B53" s="184" t="s">
        <v>1163</v>
      </c>
      <c r="C53" s="79"/>
      <c r="D53" s="613"/>
    </row>
    <row r="54" spans="1:5" s="24" customFormat="1" ht="72" customHeight="1" x14ac:dyDescent="0.2">
      <c r="A54" s="369" t="s">
        <v>278</v>
      </c>
      <c r="B54" s="370" t="s">
        <v>1833</v>
      </c>
      <c r="C54" s="369"/>
      <c r="D54" s="458"/>
    </row>
    <row r="55" spans="1:5" s="24" customFormat="1" ht="44.25" customHeight="1" x14ac:dyDescent="0.2">
      <c r="A55" s="79" t="s">
        <v>279</v>
      </c>
      <c r="B55" s="184" t="s">
        <v>1835</v>
      </c>
      <c r="C55" s="79" t="s">
        <v>59</v>
      </c>
      <c r="D55" s="613"/>
    </row>
    <row r="56" spans="1:5" ht="41.25" customHeight="1" x14ac:dyDescent="0.2">
      <c r="A56" s="79" t="s">
        <v>747</v>
      </c>
      <c r="B56" s="184" t="s">
        <v>1834</v>
      </c>
      <c r="C56" s="79" t="s">
        <v>59</v>
      </c>
      <c r="D56" s="613"/>
    </row>
    <row r="235" spans="3:3" ht="81.75" customHeight="1" x14ac:dyDescent="0.2"/>
    <row r="236" spans="3:3" ht="50.25" customHeight="1" x14ac:dyDescent="0.2"/>
    <row r="238" spans="3:3" ht="63" customHeight="1" x14ac:dyDescent="0.2"/>
    <row r="239" spans="3:3" ht="315" x14ac:dyDescent="0.2">
      <c r="C239" s="629" t="s">
        <v>2179</v>
      </c>
    </row>
    <row r="240" spans="3:3" ht="409.5" customHeight="1" x14ac:dyDescent="0.2"/>
    <row r="252" ht="24.75" customHeight="1" x14ac:dyDescent="0.2"/>
    <row r="256" ht="41.25" customHeight="1" x14ac:dyDescent="0.2"/>
    <row r="257" ht="27.75" customHeight="1" x14ac:dyDescent="0.2"/>
    <row r="260" ht="41.25" customHeight="1" x14ac:dyDescent="0.2"/>
    <row r="264" ht="24.75" customHeight="1" x14ac:dyDescent="0.2"/>
    <row r="265" ht="27.75" customHeight="1" x14ac:dyDescent="0.2"/>
    <row r="266" ht="51.75" customHeight="1" x14ac:dyDescent="0.2"/>
    <row r="268" ht="27" customHeight="1" x14ac:dyDescent="0.2"/>
    <row r="270" ht="26.25" customHeight="1" x14ac:dyDescent="0.2"/>
    <row r="271" ht="28.5" customHeight="1" x14ac:dyDescent="0.2"/>
    <row r="273" ht="25.5" customHeight="1" x14ac:dyDescent="0.2"/>
    <row r="274" ht="42" customHeight="1" x14ac:dyDescent="0.2"/>
    <row r="275" ht="25.5" customHeight="1" x14ac:dyDescent="0.2"/>
    <row r="276" ht="31.5" customHeight="1" x14ac:dyDescent="0.2"/>
    <row r="278" ht="41.25" customHeight="1" x14ac:dyDescent="0.2"/>
    <row r="279" ht="37.5" customHeight="1" x14ac:dyDescent="0.2"/>
    <row r="280" ht="40.5" customHeight="1" x14ac:dyDescent="0.2"/>
    <row r="281" ht="43.5" customHeight="1" x14ac:dyDescent="0.2"/>
    <row r="282" ht="30.75" customHeight="1" x14ac:dyDescent="0.2"/>
    <row r="283" ht="43.5" customHeight="1" x14ac:dyDescent="0.2"/>
    <row r="286" ht="44.25" customHeight="1" x14ac:dyDescent="0.2"/>
    <row r="287" ht="33" customHeight="1" x14ac:dyDescent="0.2"/>
    <row r="289" ht="37.5" customHeight="1" x14ac:dyDescent="0.2"/>
    <row r="290" ht="53.25" customHeight="1" x14ac:dyDescent="0.2"/>
    <row r="291" ht="30.75" customHeight="1" x14ac:dyDescent="0.2"/>
    <row r="292" ht="56.25" customHeight="1" x14ac:dyDescent="0.2"/>
    <row r="293" ht="30" customHeight="1" x14ac:dyDescent="0.2"/>
    <row r="294" ht="30" customHeight="1" x14ac:dyDescent="0.2"/>
    <row r="298" ht="28.5" customHeight="1" x14ac:dyDescent="0.2"/>
    <row r="299" ht="44.25" customHeight="1" x14ac:dyDescent="0.2"/>
    <row r="300" ht="43.5" customHeight="1" x14ac:dyDescent="0.2"/>
    <row r="301" ht="24.75" customHeight="1" x14ac:dyDescent="0.2"/>
    <row r="302" ht="29.25" customHeight="1" x14ac:dyDescent="0.2"/>
    <row r="305" ht="42" customHeight="1" x14ac:dyDescent="0.2"/>
    <row r="311" ht="27" customHeight="1" x14ac:dyDescent="0.2"/>
    <row r="312" ht="40.5" customHeight="1" x14ac:dyDescent="0.2"/>
    <row r="390" ht="207.75" customHeight="1" x14ac:dyDescent="0.2"/>
  </sheetData>
  <mergeCells count="1">
    <mergeCell ref="A1:C1"/>
  </mergeCells>
  <printOptions horizontalCentered="1"/>
  <pageMargins left="0.39370078740157483" right="0.39370078740157483" top="0.39370078740157483" bottom="0.39370078740157483" header="0" footer="0"/>
  <pageSetup paperSize="9" scale="76" fitToHeight="32" orientation="portrait" r:id="rId1"/>
  <headerFooter>
    <oddHeader>&amp;L&amp;"Calibri"&amp;10&amp;K000000ВНУТРЕННЯЯ ИНФОРМАЦИЯ&amp;1#_x000D_&amp;"Calibri"&amp;11&amp;K000000&amp;"times new roman"&amp;10&amp;KB3B3B3&amp;BВНУТРЕННЯЯ ИНФОРМАЦИЯ</oddHeader>
    <oddFooter>&amp;L&amp;"times new roman"&amp;10&amp;KB3B3B3&amp;BВНУТРЕННЯЯ ИНФОРМАЦИЯ</oddFooter>
    <evenHeader>&amp;L&amp;"times new roman"&amp;10&amp;KB3B3B3&amp;BВНУТРЕННЯЯ ИНФОРМАЦИЯ</evenHeader>
    <evenFooter>&amp;L&amp;"times new roman"&amp;10&amp;KB3B3B3&amp;BВНУТРЕННЯЯ ИНФОРМАЦИЯ</evenFooter>
    <firstHeader>&amp;L&amp;"times new roman"&amp;10&amp;KB3B3B3&amp;BВНУТРЕННЯЯ ИНФОРМАЦИЯ</firstHeader>
    <firstFooter>&amp;C&amp;"Arial Narrow,обычный"&amp;10Стр. &amp;P из &amp;N&amp;L&amp;"times new roman"&amp;10&amp;KB3B3B3&amp;BВНУТРЕННЯЯ ИНФОРМАЦИЯ</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Лист8">
    <tabColor theme="7" tint="0.59999389629810485"/>
  </sheetPr>
  <dimension ref="A1:D160"/>
  <sheetViews>
    <sheetView view="pageBreakPreview" topLeftCell="A150" zoomScale="85" zoomScaleNormal="85" zoomScaleSheetLayoutView="85" zoomScalePageLayoutView="326" workbookViewId="0">
      <selection sqref="A1:C1"/>
    </sheetView>
  </sheetViews>
  <sheetFormatPr defaultColWidth="8.88671875" defaultRowHeight="15.75" x14ac:dyDescent="0.2"/>
  <cols>
    <col min="1" max="1" width="10.21875" style="738" customWidth="1"/>
    <col min="2" max="2" width="55.77734375" style="29" customWidth="1"/>
    <col min="3" max="3" width="24.33203125" style="76" customWidth="1"/>
    <col min="4" max="4" width="27.88671875" style="25" customWidth="1"/>
    <col min="5" max="16384" width="8.88671875" style="29"/>
  </cols>
  <sheetData>
    <row r="1" spans="1:4" ht="32.25" customHeight="1" x14ac:dyDescent="0.2">
      <c r="A1" s="853" t="s">
        <v>1741</v>
      </c>
      <c r="B1" s="853"/>
      <c r="C1" s="853"/>
      <c r="D1" s="702"/>
    </row>
    <row r="2" spans="1:4" s="706" customFormat="1" ht="32.25" customHeight="1" x14ac:dyDescent="0.2">
      <c r="A2" s="183" t="s">
        <v>270</v>
      </c>
      <c r="B2" s="236" t="s">
        <v>706</v>
      </c>
      <c r="C2" s="236" t="s">
        <v>707</v>
      </c>
      <c r="D2" s="703" t="s">
        <v>955</v>
      </c>
    </row>
    <row r="3" spans="1:4" ht="45" customHeight="1" x14ac:dyDescent="0.2">
      <c r="A3" s="381"/>
      <c r="B3" s="381" t="s">
        <v>2274</v>
      </c>
      <c r="C3" s="381"/>
      <c r="D3" s="25" t="s">
        <v>969</v>
      </c>
    </row>
    <row r="4" spans="1:4" s="394" customFormat="1" ht="31.5" x14ac:dyDescent="0.2">
      <c r="A4" s="391"/>
      <c r="B4" s="392" t="s">
        <v>1807</v>
      </c>
      <c r="C4" s="391"/>
      <c r="D4" s="393" t="s">
        <v>1044</v>
      </c>
    </row>
    <row r="5" spans="1:4" s="25" customFormat="1" ht="34.5" customHeight="1" x14ac:dyDescent="0.2">
      <c r="A5" s="369" t="s">
        <v>1091</v>
      </c>
      <c r="B5" s="370" t="s">
        <v>429</v>
      </c>
      <c r="C5" s="369"/>
    </row>
    <row r="6" spans="1:4" s="527" customFormat="1" ht="31.5" x14ac:dyDescent="0.2">
      <c r="A6" s="699" t="s">
        <v>230</v>
      </c>
      <c r="B6" s="707" t="s">
        <v>544</v>
      </c>
      <c r="C6" s="707"/>
      <c r="D6" s="409"/>
    </row>
    <row r="7" spans="1:4" ht="42" customHeight="1" x14ac:dyDescent="0.2">
      <c r="A7" s="659" t="s">
        <v>231</v>
      </c>
      <c r="B7" s="69" t="s">
        <v>874</v>
      </c>
      <c r="C7" s="404" t="s">
        <v>59</v>
      </c>
    </row>
    <row r="8" spans="1:4" ht="31.5" x14ac:dyDescent="0.2">
      <c r="A8" s="659" t="s">
        <v>232</v>
      </c>
      <c r="B8" s="69" t="s">
        <v>545</v>
      </c>
      <c r="C8" s="404" t="s">
        <v>10</v>
      </c>
    </row>
    <row r="9" spans="1:4" ht="31.5" x14ac:dyDescent="0.2">
      <c r="A9" s="708" t="s">
        <v>233</v>
      </c>
      <c r="B9" s="709" t="s">
        <v>560</v>
      </c>
      <c r="C9" s="404" t="s">
        <v>13</v>
      </c>
    </row>
    <row r="10" spans="1:4" ht="31.5" x14ac:dyDescent="0.2">
      <c r="A10" s="696" t="s">
        <v>239</v>
      </c>
      <c r="B10" s="410" t="s">
        <v>1742</v>
      </c>
      <c r="C10" s="404"/>
    </row>
    <row r="11" spans="1:4" ht="31.5" x14ac:dyDescent="0.2">
      <c r="A11" s="659" t="s">
        <v>240</v>
      </c>
      <c r="B11" s="69" t="s">
        <v>546</v>
      </c>
      <c r="C11" s="404" t="s">
        <v>59</v>
      </c>
    </row>
    <row r="12" spans="1:4" ht="141.75" x14ac:dyDescent="0.2">
      <c r="A12" s="659" t="s">
        <v>241</v>
      </c>
      <c r="B12" s="710" t="s">
        <v>1804</v>
      </c>
      <c r="C12" s="404" t="s">
        <v>1023</v>
      </c>
    </row>
    <row r="13" spans="1:4" ht="141.75" x14ac:dyDescent="0.2">
      <c r="A13" s="659" t="s">
        <v>276</v>
      </c>
      <c r="B13" s="710" t="s">
        <v>1805</v>
      </c>
      <c r="C13" s="404" t="s">
        <v>1023</v>
      </c>
    </row>
    <row r="14" spans="1:4" s="25" customFormat="1" ht="34.5" customHeight="1" x14ac:dyDescent="0.2">
      <c r="A14" s="369" t="s">
        <v>566</v>
      </c>
      <c r="B14" s="370" t="s">
        <v>377</v>
      </c>
      <c r="C14" s="369"/>
    </row>
    <row r="15" spans="1:4" ht="38.25" customHeight="1" x14ac:dyDescent="0.2">
      <c r="A15" s="696" t="s">
        <v>567</v>
      </c>
      <c r="B15" s="707" t="s">
        <v>548</v>
      </c>
      <c r="C15" s="711" t="s">
        <v>884</v>
      </c>
    </row>
    <row r="16" spans="1:4" ht="29.25" customHeight="1" x14ac:dyDescent="0.2">
      <c r="A16" s="696" t="s">
        <v>570</v>
      </c>
      <c r="B16" s="707" t="s">
        <v>1743</v>
      </c>
      <c r="C16" s="707"/>
    </row>
    <row r="17" spans="1:4" ht="39" customHeight="1" x14ac:dyDescent="0.2">
      <c r="A17" s="698" t="s">
        <v>571</v>
      </c>
      <c r="B17" s="432" t="s">
        <v>1744</v>
      </c>
      <c r="C17" s="404" t="s">
        <v>886</v>
      </c>
    </row>
    <row r="18" spans="1:4" ht="41.25" customHeight="1" x14ac:dyDescent="0.2">
      <c r="A18" s="696" t="s">
        <v>576</v>
      </c>
      <c r="B18" s="707" t="s">
        <v>1094</v>
      </c>
      <c r="C18" s="707"/>
    </row>
    <row r="19" spans="1:4" ht="31.5" x14ac:dyDescent="0.2">
      <c r="A19" s="659" t="s">
        <v>1098</v>
      </c>
      <c r="B19" s="432" t="s">
        <v>1097</v>
      </c>
      <c r="C19" s="404" t="s">
        <v>885</v>
      </c>
    </row>
    <row r="20" spans="1:4" ht="59.25" customHeight="1" x14ac:dyDescent="0.2">
      <c r="A20" s="698" t="s">
        <v>1111</v>
      </c>
      <c r="B20" s="411" t="s">
        <v>1889</v>
      </c>
      <c r="C20" s="404" t="s">
        <v>59</v>
      </c>
      <c r="D20" s="29"/>
    </row>
    <row r="21" spans="1:4" ht="43.5" customHeight="1" x14ac:dyDescent="0.2">
      <c r="A21" s="698" t="s">
        <v>1112</v>
      </c>
      <c r="B21" s="411" t="s">
        <v>1890</v>
      </c>
      <c r="C21" s="404" t="s">
        <v>2313</v>
      </c>
      <c r="D21" s="29"/>
    </row>
    <row r="22" spans="1:4" ht="23.25" customHeight="1" x14ac:dyDescent="0.2">
      <c r="A22" s="696" t="s">
        <v>580</v>
      </c>
      <c r="B22" s="707" t="s">
        <v>1099</v>
      </c>
      <c r="C22" s="707"/>
    </row>
    <row r="23" spans="1:4" ht="53.25" customHeight="1" x14ac:dyDescent="0.2">
      <c r="A23" s="659" t="s">
        <v>582</v>
      </c>
      <c r="B23" s="69" t="s">
        <v>1885</v>
      </c>
      <c r="C23" s="404" t="s">
        <v>59</v>
      </c>
    </row>
    <row r="24" spans="1:4" ht="43.5" customHeight="1" x14ac:dyDescent="0.2">
      <c r="A24" s="659" t="s">
        <v>1883</v>
      </c>
      <c r="B24" s="69" t="s">
        <v>1891</v>
      </c>
      <c r="C24" s="404" t="s">
        <v>2313</v>
      </c>
    </row>
    <row r="25" spans="1:4" ht="23.25" customHeight="1" x14ac:dyDescent="0.2">
      <c r="A25" s="696" t="s">
        <v>589</v>
      </c>
      <c r="B25" s="707" t="s">
        <v>1745</v>
      </c>
      <c r="C25" s="707"/>
    </row>
    <row r="26" spans="1:4" ht="21.75" customHeight="1" x14ac:dyDescent="0.2">
      <c r="A26" s="696" t="s">
        <v>1101</v>
      </c>
      <c r="B26" s="707" t="s">
        <v>380</v>
      </c>
      <c r="C26" s="707"/>
    </row>
    <row r="27" spans="1:4" ht="21.75" customHeight="1" x14ac:dyDescent="0.2">
      <c r="A27" s="659" t="s">
        <v>1103</v>
      </c>
      <c r="B27" s="69" t="s">
        <v>381</v>
      </c>
      <c r="C27" s="404" t="s">
        <v>59</v>
      </c>
    </row>
    <row r="28" spans="1:4" ht="21.75" customHeight="1" x14ac:dyDescent="0.2">
      <c r="A28" s="659" t="s">
        <v>1104</v>
      </c>
      <c r="B28" s="69" t="s">
        <v>382</v>
      </c>
      <c r="C28" s="404" t="s">
        <v>59</v>
      </c>
    </row>
    <row r="29" spans="1:4" ht="21.75" customHeight="1" x14ac:dyDescent="0.2">
      <c r="A29" s="659" t="s">
        <v>1109</v>
      </c>
      <c r="B29" s="69" t="s">
        <v>383</v>
      </c>
      <c r="C29" s="404" t="s">
        <v>59</v>
      </c>
    </row>
    <row r="30" spans="1:4" ht="24" customHeight="1" x14ac:dyDescent="0.2">
      <c r="A30" s="659" t="s">
        <v>1106</v>
      </c>
      <c r="B30" s="410" t="s">
        <v>386</v>
      </c>
      <c r="C30" s="69"/>
    </row>
    <row r="31" spans="1:4" ht="31.5" x14ac:dyDescent="0.2">
      <c r="A31" s="71"/>
      <c r="B31" s="80" t="s">
        <v>1838</v>
      </c>
      <c r="C31" s="704" t="s">
        <v>887</v>
      </c>
    </row>
    <row r="32" spans="1:4" ht="31.5" x14ac:dyDescent="0.2">
      <c r="A32" s="71"/>
      <c r="B32" s="80" t="s">
        <v>1839</v>
      </c>
      <c r="C32" s="700" t="s">
        <v>888</v>
      </c>
    </row>
    <row r="33" spans="1:4" ht="31.5" x14ac:dyDescent="0.2">
      <c r="A33" s="659"/>
      <c r="B33" s="69" t="s">
        <v>1840</v>
      </c>
      <c r="C33" s="404" t="s">
        <v>59</v>
      </c>
      <c r="D33" s="29"/>
    </row>
    <row r="34" spans="1:4" ht="31.5" x14ac:dyDescent="0.2">
      <c r="A34" s="659"/>
      <c r="B34" s="69" t="s">
        <v>873</v>
      </c>
      <c r="C34" s="404" t="s">
        <v>59</v>
      </c>
      <c r="D34" s="29"/>
    </row>
    <row r="35" spans="1:4" x14ac:dyDescent="0.2">
      <c r="A35" s="696" t="s">
        <v>1102</v>
      </c>
      <c r="B35" s="707" t="s">
        <v>385</v>
      </c>
      <c r="C35" s="707"/>
      <c r="D35" s="29"/>
    </row>
    <row r="36" spans="1:4" x14ac:dyDescent="0.2">
      <c r="A36" s="659" t="s">
        <v>1107</v>
      </c>
      <c r="B36" s="410" t="s">
        <v>381</v>
      </c>
      <c r="C36" s="404" t="s">
        <v>59</v>
      </c>
      <c r="D36" s="29"/>
    </row>
    <row r="37" spans="1:4" x14ac:dyDescent="0.2">
      <c r="A37" s="659" t="s">
        <v>1108</v>
      </c>
      <c r="B37" s="82" t="s">
        <v>386</v>
      </c>
      <c r="C37" s="80"/>
      <c r="D37" s="29"/>
    </row>
    <row r="38" spans="1:4" ht="31.5" x14ac:dyDescent="0.2">
      <c r="A38" s="698"/>
      <c r="B38" s="411" t="s">
        <v>1841</v>
      </c>
      <c r="C38" s="404" t="s">
        <v>889</v>
      </c>
      <c r="D38" s="29"/>
    </row>
    <row r="39" spans="1:4" ht="31.5" x14ac:dyDescent="0.2">
      <c r="A39" s="698"/>
      <c r="B39" s="411" t="s">
        <v>1842</v>
      </c>
      <c r="C39" s="404" t="s">
        <v>891</v>
      </c>
      <c r="D39" s="29"/>
    </row>
    <row r="40" spans="1:4" ht="31.5" x14ac:dyDescent="0.2">
      <c r="A40" s="698"/>
      <c r="B40" s="411" t="s">
        <v>1843</v>
      </c>
      <c r="C40" s="404" t="s">
        <v>59</v>
      </c>
      <c r="D40" s="29"/>
    </row>
    <row r="41" spans="1:4" ht="31.5" x14ac:dyDescent="0.2">
      <c r="A41" s="698"/>
      <c r="B41" s="411" t="s">
        <v>57</v>
      </c>
      <c r="C41" s="404" t="s">
        <v>59</v>
      </c>
      <c r="D41" s="29"/>
    </row>
    <row r="42" spans="1:4" ht="47.25" x14ac:dyDescent="0.2">
      <c r="A42" s="696" t="s">
        <v>1110</v>
      </c>
      <c r="B42" s="82" t="s">
        <v>387</v>
      </c>
      <c r="C42" s="82"/>
      <c r="D42" s="29"/>
    </row>
    <row r="43" spans="1:4" ht="31.5" x14ac:dyDescent="0.2">
      <c r="A43" s="698"/>
      <c r="B43" s="411" t="s">
        <v>1844</v>
      </c>
      <c r="C43" s="404" t="s">
        <v>59</v>
      </c>
      <c r="D43" s="29"/>
    </row>
    <row r="44" spans="1:4" ht="31.5" x14ac:dyDescent="0.2">
      <c r="A44" s="71"/>
      <c r="B44" s="80" t="s">
        <v>1845</v>
      </c>
      <c r="C44" s="704" t="s">
        <v>889</v>
      </c>
      <c r="D44" s="29"/>
    </row>
    <row r="45" spans="1:4" ht="31.5" x14ac:dyDescent="0.2">
      <c r="A45" s="698"/>
      <c r="B45" s="411" t="s">
        <v>1846</v>
      </c>
      <c r="C45" s="1" t="s">
        <v>890</v>
      </c>
      <c r="D45" s="29"/>
    </row>
    <row r="46" spans="1:4" ht="124.5" customHeight="1" x14ac:dyDescent="0.2">
      <c r="A46" s="696" t="s">
        <v>591</v>
      </c>
      <c r="B46" s="707" t="s">
        <v>1024</v>
      </c>
      <c r="C46" s="707"/>
    </row>
    <row r="47" spans="1:4" ht="23.25" customHeight="1" x14ac:dyDescent="0.2">
      <c r="A47" s="698"/>
      <c r="B47" s="411" t="s">
        <v>818</v>
      </c>
      <c r="C47" s="404" t="s">
        <v>59</v>
      </c>
    </row>
    <row r="48" spans="1:4" ht="23.25" customHeight="1" x14ac:dyDescent="0.2">
      <c r="A48" s="698"/>
      <c r="B48" s="411" t="s">
        <v>819</v>
      </c>
      <c r="C48" s="404" t="s">
        <v>59</v>
      </c>
    </row>
    <row r="49" spans="1:4" ht="25.5" customHeight="1" x14ac:dyDescent="0.2">
      <c r="A49" s="699" t="s">
        <v>594</v>
      </c>
      <c r="B49" s="413" t="s">
        <v>549</v>
      </c>
      <c r="C49" s="700" t="s">
        <v>69</v>
      </c>
      <c r="D49" s="29"/>
    </row>
    <row r="50" spans="1:4" ht="31.5" x14ac:dyDescent="0.2">
      <c r="A50" s="699" t="s">
        <v>1164</v>
      </c>
      <c r="B50" s="413" t="s">
        <v>559</v>
      </c>
      <c r="C50" s="700" t="s">
        <v>32</v>
      </c>
    </row>
    <row r="51" spans="1:4" s="25" customFormat="1" ht="34.5" customHeight="1" x14ac:dyDescent="0.2">
      <c r="A51" s="369" t="s">
        <v>278</v>
      </c>
      <c r="B51" s="370" t="s">
        <v>451</v>
      </c>
      <c r="C51" s="369"/>
    </row>
    <row r="52" spans="1:4" ht="49.5" customHeight="1" x14ac:dyDescent="0.2">
      <c r="A52" s="699" t="s">
        <v>279</v>
      </c>
      <c r="B52" s="413" t="s">
        <v>550</v>
      </c>
      <c r="C52" s="700" t="s">
        <v>35</v>
      </c>
    </row>
    <row r="53" spans="1:4" s="25" customFormat="1" ht="34.5" customHeight="1" x14ac:dyDescent="0.2">
      <c r="A53" s="369" t="s">
        <v>1126</v>
      </c>
      <c r="B53" s="370" t="s">
        <v>551</v>
      </c>
      <c r="C53" s="369"/>
    </row>
    <row r="54" spans="1:4" ht="33" customHeight="1" x14ac:dyDescent="0.2">
      <c r="A54" s="699" t="s">
        <v>300</v>
      </c>
      <c r="B54" s="413" t="s">
        <v>2815</v>
      </c>
      <c r="C54" s="404" t="s">
        <v>59</v>
      </c>
    </row>
    <row r="55" spans="1:4" ht="23.25" customHeight="1" x14ac:dyDescent="0.2">
      <c r="A55" s="696" t="s">
        <v>301</v>
      </c>
      <c r="B55" s="413" t="s">
        <v>394</v>
      </c>
      <c r="C55" s="413"/>
    </row>
    <row r="56" spans="1:4" ht="47.25" x14ac:dyDescent="0.2">
      <c r="A56" s="71"/>
      <c r="B56" s="80" t="s">
        <v>552</v>
      </c>
      <c r="C56" s="704" t="s">
        <v>877</v>
      </c>
    </row>
    <row r="57" spans="1:4" ht="47.25" x14ac:dyDescent="0.2">
      <c r="A57" s="71"/>
      <c r="B57" s="80" t="s">
        <v>553</v>
      </c>
      <c r="C57" s="704" t="s">
        <v>878</v>
      </c>
    </row>
    <row r="58" spans="1:4" s="713" customFormat="1" ht="47.25" x14ac:dyDescent="0.2">
      <c r="A58" s="71"/>
      <c r="B58" s="80" t="s">
        <v>1025</v>
      </c>
      <c r="C58" s="704" t="s">
        <v>880</v>
      </c>
      <c r="D58" s="712"/>
    </row>
    <row r="59" spans="1:4" s="713" customFormat="1" ht="31.5" x14ac:dyDescent="0.2">
      <c r="A59" s="698"/>
      <c r="B59" s="411" t="s">
        <v>2269</v>
      </c>
      <c r="C59" s="700" t="s">
        <v>59</v>
      </c>
      <c r="D59" s="712"/>
    </row>
    <row r="60" spans="1:4" ht="35.25" customHeight="1" x14ac:dyDescent="0.2">
      <c r="A60" s="696" t="s">
        <v>1127</v>
      </c>
      <c r="B60" s="410" t="s">
        <v>2342</v>
      </c>
      <c r="C60" s="404"/>
    </row>
    <row r="61" spans="1:4" ht="47.25" x14ac:dyDescent="0.2">
      <c r="A61" s="659"/>
      <c r="B61" s="69" t="s">
        <v>273</v>
      </c>
      <c r="C61" s="404" t="s">
        <v>879</v>
      </c>
    </row>
    <row r="62" spans="1:4" ht="47.25" x14ac:dyDescent="0.2">
      <c r="A62" s="659"/>
      <c r="B62" s="69" t="s">
        <v>875</v>
      </c>
      <c r="C62" s="404" t="s">
        <v>881</v>
      </c>
    </row>
    <row r="63" spans="1:4" x14ac:dyDescent="0.2">
      <c r="A63" s="696" t="s">
        <v>1128</v>
      </c>
      <c r="B63" s="410" t="s">
        <v>2343</v>
      </c>
      <c r="C63" s="404"/>
    </row>
    <row r="64" spans="1:4" x14ac:dyDescent="0.2">
      <c r="A64" s="659" t="s">
        <v>2919</v>
      </c>
      <c r="B64" s="80" t="s">
        <v>101</v>
      </c>
      <c r="C64" s="80"/>
    </row>
    <row r="65" spans="1:3" ht="47.25" x14ac:dyDescent="0.2">
      <c r="A65" s="697"/>
      <c r="B65" s="701" t="s">
        <v>479</v>
      </c>
      <c r="C65" s="404" t="s">
        <v>882</v>
      </c>
    </row>
    <row r="66" spans="1:3" ht="63" x14ac:dyDescent="0.2">
      <c r="A66" s="659" t="s">
        <v>2920</v>
      </c>
      <c r="B66" s="80" t="s">
        <v>102</v>
      </c>
      <c r="C66" s="80"/>
    </row>
    <row r="67" spans="1:3" ht="47.25" x14ac:dyDescent="0.2">
      <c r="A67" s="698"/>
      <c r="B67" s="411" t="s">
        <v>479</v>
      </c>
      <c r="C67" s="404" t="s">
        <v>1026</v>
      </c>
    </row>
    <row r="68" spans="1:3" ht="39.75" customHeight="1" x14ac:dyDescent="0.2">
      <c r="A68" s="699" t="s">
        <v>1129</v>
      </c>
      <c r="B68" s="413" t="s">
        <v>1746</v>
      </c>
      <c r="C68" s="404"/>
    </row>
    <row r="69" spans="1:3" ht="31.5" x14ac:dyDescent="0.2">
      <c r="A69" s="698" t="s">
        <v>1747</v>
      </c>
      <c r="B69" s="714" t="s">
        <v>554</v>
      </c>
      <c r="C69" s="1" t="s">
        <v>6</v>
      </c>
    </row>
    <row r="70" spans="1:3" x14ac:dyDescent="0.2">
      <c r="A70" s="698" t="s">
        <v>1314</v>
      </c>
      <c r="B70" s="411" t="s">
        <v>555</v>
      </c>
      <c r="C70" s="1" t="s">
        <v>764</v>
      </c>
    </row>
    <row r="71" spans="1:3" ht="31.5" x14ac:dyDescent="0.2">
      <c r="A71" s="698" t="s">
        <v>2921</v>
      </c>
      <c r="B71" s="411" t="s">
        <v>2270</v>
      </c>
      <c r="C71" s="1" t="s">
        <v>764</v>
      </c>
    </row>
    <row r="72" spans="1:3" ht="47.25" x14ac:dyDescent="0.2">
      <c r="A72" s="696" t="s">
        <v>1130</v>
      </c>
      <c r="B72" s="715" t="s">
        <v>547</v>
      </c>
      <c r="C72" s="404" t="s">
        <v>10</v>
      </c>
    </row>
    <row r="73" spans="1:3" s="25" customFormat="1" ht="34.5" customHeight="1" x14ac:dyDescent="0.2">
      <c r="A73" s="369" t="s">
        <v>302</v>
      </c>
      <c r="B73" s="370" t="s">
        <v>408</v>
      </c>
      <c r="C73" s="369"/>
    </row>
    <row r="74" spans="1:3" ht="31.5" x14ac:dyDescent="0.2">
      <c r="A74" s="699" t="s">
        <v>303</v>
      </c>
      <c r="B74" s="413" t="s">
        <v>556</v>
      </c>
      <c r="C74" s="1" t="s">
        <v>765</v>
      </c>
    </row>
    <row r="75" spans="1:3" ht="54" customHeight="1" x14ac:dyDescent="0.2">
      <c r="A75" s="699" t="s">
        <v>304</v>
      </c>
      <c r="B75" s="413" t="s">
        <v>1748</v>
      </c>
      <c r="C75" s="1"/>
    </row>
    <row r="76" spans="1:3" ht="38.25" customHeight="1" x14ac:dyDescent="0.2">
      <c r="A76" s="698" t="s">
        <v>1217</v>
      </c>
      <c r="B76" s="411" t="s">
        <v>557</v>
      </c>
      <c r="C76" s="1" t="s">
        <v>24</v>
      </c>
    </row>
    <row r="77" spans="1:3" ht="66.75" customHeight="1" x14ac:dyDescent="0.2">
      <c r="A77" s="708" t="s">
        <v>1218</v>
      </c>
      <c r="B77" s="709" t="s">
        <v>629</v>
      </c>
      <c r="C77" s="425" t="s">
        <v>158</v>
      </c>
    </row>
    <row r="78" spans="1:3" ht="67.5" customHeight="1" x14ac:dyDescent="0.2">
      <c r="A78" s="708" t="s">
        <v>1609</v>
      </c>
      <c r="B78" s="709" t="s">
        <v>630</v>
      </c>
      <c r="C78" s="425" t="s">
        <v>766</v>
      </c>
    </row>
    <row r="79" spans="1:3" ht="30" customHeight="1" x14ac:dyDescent="0.2">
      <c r="A79" s="716" t="s">
        <v>1610</v>
      </c>
      <c r="B79" s="709" t="s">
        <v>2922</v>
      </c>
      <c r="C79" s="717" t="s">
        <v>59</v>
      </c>
    </row>
    <row r="80" spans="1:3" ht="47.25" x14ac:dyDescent="0.2">
      <c r="A80" s="699" t="s">
        <v>305</v>
      </c>
      <c r="B80" s="718" t="s">
        <v>558</v>
      </c>
      <c r="C80" s="700" t="s">
        <v>883</v>
      </c>
    </row>
    <row r="81" spans="1:4" ht="25.5" customHeight="1" x14ac:dyDescent="0.2">
      <c r="A81" s="696" t="s">
        <v>306</v>
      </c>
      <c r="B81" s="719" t="s">
        <v>561</v>
      </c>
      <c r="C81" s="720"/>
    </row>
    <row r="82" spans="1:4" ht="50.25" customHeight="1" x14ac:dyDescent="0.2">
      <c r="A82" s="659" t="s">
        <v>426</v>
      </c>
      <c r="B82" s="37" t="s">
        <v>1799</v>
      </c>
      <c r="C82" s="404" t="s">
        <v>767</v>
      </c>
    </row>
    <row r="83" spans="1:4" ht="63" x14ac:dyDescent="0.2">
      <c r="A83" s="659" t="s">
        <v>427</v>
      </c>
      <c r="B83" s="37" t="s">
        <v>562</v>
      </c>
      <c r="C83" s="404" t="s">
        <v>876</v>
      </c>
    </row>
    <row r="84" spans="1:4" ht="47.25" x14ac:dyDescent="0.2">
      <c r="A84" s="696" t="s">
        <v>307</v>
      </c>
      <c r="B84" s="418" t="s">
        <v>2817</v>
      </c>
      <c r="C84" s="404" t="s">
        <v>2344</v>
      </c>
    </row>
    <row r="85" spans="1:4" s="25" customFormat="1" ht="34.5" customHeight="1" x14ac:dyDescent="0.2">
      <c r="A85" s="369" t="s">
        <v>1046</v>
      </c>
      <c r="B85" s="370" t="s">
        <v>410</v>
      </c>
      <c r="C85" s="369"/>
    </row>
    <row r="86" spans="1:4" ht="63" x14ac:dyDescent="0.2">
      <c r="A86" s="696" t="s">
        <v>1047</v>
      </c>
      <c r="B86" s="81" t="s">
        <v>563</v>
      </c>
      <c r="C86" s="81"/>
      <c r="D86" s="409"/>
    </row>
    <row r="87" spans="1:4" x14ac:dyDescent="0.2">
      <c r="A87" s="721"/>
      <c r="B87" s="722" t="s">
        <v>463</v>
      </c>
      <c r="C87" s="723"/>
      <c r="D87" s="29"/>
    </row>
    <row r="88" spans="1:4" x14ac:dyDescent="0.2">
      <c r="A88" s="721"/>
      <c r="B88" s="724" t="s">
        <v>770</v>
      </c>
      <c r="C88" s="416" t="s">
        <v>36</v>
      </c>
      <c r="D88" s="29"/>
    </row>
    <row r="89" spans="1:4" x14ac:dyDescent="0.2">
      <c r="A89" s="721"/>
      <c r="B89" s="724" t="s">
        <v>771</v>
      </c>
      <c r="C89" s="416" t="s">
        <v>13</v>
      </c>
      <c r="D89" s="29"/>
    </row>
    <row r="90" spans="1:4" x14ac:dyDescent="0.2">
      <c r="A90" s="721"/>
      <c r="B90" s="724" t="s">
        <v>773</v>
      </c>
      <c r="C90" s="416" t="s">
        <v>764</v>
      </c>
      <c r="D90" s="29"/>
    </row>
    <row r="91" spans="1:4" x14ac:dyDescent="0.2">
      <c r="A91" s="721"/>
      <c r="B91" s="724" t="s">
        <v>820</v>
      </c>
      <c r="C91" s="416" t="s">
        <v>2923</v>
      </c>
      <c r="D91" s="29"/>
    </row>
    <row r="92" spans="1:4" x14ac:dyDescent="0.2">
      <c r="A92" s="721"/>
      <c r="B92" s="724" t="s">
        <v>772</v>
      </c>
      <c r="C92" s="416" t="s">
        <v>2924</v>
      </c>
      <c r="D92" s="29"/>
    </row>
    <row r="93" spans="1:4" x14ac:dyDescent="0.2">
      <c r="A93" s="659"/>
      <c r="B93" s="725" t="s">
        <v>464</v>
      </c>
      <c r="C93" s="81"/>
      <c r="D93" s="29"/>
    </row>
    <row r="94" spans="1:4" x14ac:dyDescent="0.2">
      <c r="A94" s="721"/>
      <c r="B94" s="724" t="s">
        <v>770</v>
      </c>
      <c r="C94" s="417" t="s">
        <v>12</v>
      </c>
      <c r="D94" s="29"/>
    </row>
    <row r="95" spans="1:4" x14ac:dyDescent="0.2">
      <c r="A95" s="721"/>
      <c r="B95" s="724" t="s">
        <v>771</v>
      </c>
      <c r="C95" s="417" t="s">
        <v>53</v>
      </c>
      <c r="D95" s="29"/>
    </row>
    <row r="96" spans="1:4" x14ac:dyDescent="0.2">
      <c r="A96" s="721"/>
      <c r="B96" s="724" t="s">
        <v>773</v>
      </c>
      <c r="C96" s="417" t="s">
        <v>2923</v>
      </c>
      <c r="D96" s="29"/>
    </row>
    <row r="97" spans="1:4" x14ac:dyDescent="0.2">
      <c r="A97" s="721"/>
      <c r="B97" s="724" t="s">
        <v>820</v>
      </c>
      <c r="C97" s="417" t="s">
        <v>2925</v>
      </c>
      <c r="D97" s="29"/>
    </row>
    <row r="98" spans="1:4" x14ac:dyDescent="0.2">
      <c r="A98" s="721"/>
      <c r="B98" s="724" t="s">
        <v>772</v>
      </c>
      <c r="C98" s="417" t="s">
        <v>2926</v>
      </c>
      <c r="D98" s="29"/>
    </row>
    <row r="99" spans="1:4" x14ac:dyDescent="0.2">
      <c r="A99" s="659"/>
      <c r="B99" s="725" t="s">
        <v>465</v>
      </c>
      <c r="C99" s="81"/>
      <c r="D99" s="29"/>
    </row>
    <row r="100" spans="1:4" x14ac:dyDescent="0.2">
      <c r="A100" s="721"/>
      <c r="B100" s="724" t="s">
        <v>770</v>
      </c>
      <c r="C100" s="726" t="s">
        <v>2927</v>
      </c>
      <c r="D100" s="29"/>
    </row>
    <row r="101" spans="1:4" x14ac:dyDescent="0.2">
      <c r="A101" s="721"/>
      <c r="B101" s="724" t="s">
        <v>771</v>
      </c>
      <c r="C101" s="726" t="s">
        <v>2928</v>
      </c>
      <c r="D101" s="29"/>
    </row>
    <row r="102" spans="1:4" x14ac:dyDescent="0.2">
      <c r="A102" s="721"/>
      <c r="B102" s="724" t="s">
        <v>773</v>
      </c>
      <c r="C102" s="726" t="s">
        <v>2355</v>
      </c>
      <c r="D102" s="29"/>
    </row>
    <row r="103" spans="1:4" x14ac:dyDescent="0.2">
      <c r="A103" s="721"/>
      <c r="B103" s="724" t="s">
        <v>820</v>
      </c>
      <c r="C103" s="726" t="s">
        <v>2929</v>
      </c>
      <c r="D103" s="29"/>
    </row>
    <row r="104" spans="1:4" x14ac:dyDescent="0.2">
      <c r="A104" s="721"/>
      <c r="B104" s="724" t="s">
        <v>772</v>
      </c>
      <c r="C104" s="726" t="s">
        <v>2930</v>
      </c>
      <c r="D104" s="29"/>
    </row>
    <row r="105" spans="1:4" x14ac:dyDescent="0.2">
      <c r="A105" s="659"/>
      <c r="B105" s="725" t="s">
        <v>466</v>
      </c>
      <c r="C105" s="81"/>
      <c r="D105" s="29"/>
    </row>
    <row r="106" spans="1:4" x14ac:dyDescent="0.2">
      <c r="A106" s="721"/>
      <c r="B106" s="724" t="s">
        <v>770</v>
      </c>
      <c r="C106" s="726" t="s">
        <v>46</v>
      </c>
      <c r="D106" s="29"/>
    </row>
    <row r="107" spans="1:4" x14ac:dyDescent="0.2">
      <c r="A107" s="721"/>
      <c r="B107" s="724" t="s">
        <v>771</v>
      </c>
      <c r="C107" s="726" t="s">
        <v>2931</v>
      </c>
      <c r="D107" s="29"/>
    </row>
    <row r="108" spans="1:4" x14ac:dyDescent="0.2">
      <c r="A108" s="721"/>
      <c r="B108" s="724" t="s">
        <v>773</v>
      </c>
      <c r="C108" s="726" t="s">
        <v>2924</v>
      </c>
      <c r="D108" s="29"/>
    </row>
    <row r="109" spans="1:4" x14ac:dyDescent="0.2">
      <c r="A109" s="721"/>
      <c r="B109" s="724" t="s">
        <v>820</v>
      </c>
      <c r="C109" s="726" t="s">
        <v>2932</v>
      </c>
      <c r="D109" s="29"/>
    </row>
    <row r="110" spans="1:4" x14ac:dyDescent="0.2">
      <c r="A110" s="721"/>
      <c r="B110" s="724" t="s">
        <v>772</v>
      </c>
      <c r="C110" s="726" t="s">
        <v>2933</v>
      </c>
      <c r="D110" s="29"/>
    </row>
    <row r="111" spans="1:4" x14ac:dyDescent="0.2">
      <c r="A111" s="659"/>
      <c r="B111" s="727" t="s">
        <v>467</v>
      </c>
      <c r="C111" s="728"/>
      <c r="D111" s="29"/>
    </row>
    <row r="112" spans="1:4" x14ac:dyDescent="0.2">
      <c r="A112" s="721"/>
      <c r="B112" s="724" t="s">
        <v>770</v>
      </c>
      <c r="C112" s="726" t="s">
        <v>1</v>
      </c>
      <c r="D112" s="29"/>
    </row>
    <row r="113" spans="1:4" x14ac:dyDescent="0.2">
      <c r="A113" s="721"/>
      <c r="B113" s="724" t="s">
        <v>771</v>
      </c>
      <c r="C113" s="726" t="s">
        <v>1300</v>
      </c>
      <c r="D113" s="29"/>
    </row>
    <row r="114" spans="1:4" x14ac:dyDescent="0.2">
      <c r="A114" s="721"/>
      <c r="B114" s="724" t="s">
        <v>773</v>
      </c>
      <c r="C114" s="726" t="s">
        <v>1800</v>
      </c>
      <c r="D114" s="29"/>
    </row>
    <row r="115" spans="1:4" x14ac:dyDescent="0.2">
      <c r="A115" s="721"/>
      <c r="B115" s="724" t="s">
        <v>820</v>
      </c>
      <c r="C115" s="726" t="s">
        <v>2271</v>
      </c>
      <c r="D115" s="29"/>
    </row>
    <row r="116" spans="1:4" x14ac:dyDescent="0.2">
      <c r="A116" s="721"/>
      <c r="B116" s="724" t="s">
        <v>772</v>
      </c>
      <c r="C116" s="726" t="s">
        <v>2934</v>
      </c>
      <c r="D116" s="29"/>
    </row>
    <row r="117" spans="1:4" x14ac:dyDescent="0.2">
      <c r="A117" s="659"/>
      <c r="B117" s="727" t="s">
        <v>468</v>
      </c>
      <c r="C117" s="728"/>
      <c r="D117" s="29"/>
    </row>
    <row r="118" spans="1:4" x14ac:dyDescent="0.2">
      <c r="A118" s="721"/>
      <c r="B118" s="724" t="s">
        <v>770</v>
      </c>
      <c r="C118" s="726" t="s">
        <v>8</v>
      </c>
      <c r="D118" s="29"/>
    </row>
    <row r="119" spans="1:4" x14ac:dyDescent="0.2">
      <c r="A119" s="721"/>
      <c r="B119" s="724" t="s">
        <v>771</v>
      </c>
      <c r="C119" s="726" t="s">
        <v>1299</v>
      </c>
      <c r="D119" s="29"/>
    </row>
    <row r="120" spans="1:4" x14ac:dyDescent="0.2">
      <c r="A120" s="721"/>
      <c r="B120" s="724" t="s">
        <v>773</v>
      </c>
      <c r="C120" s="726" t="s">
        <v>2935</v>
      </c>
      <c r="D120" s="29"/>
    </row>
    <row r="121" spans="1:4" x14ac:dyDescent="0.2">
      <c r="A121" s="721"/>
      <c r="B121" s="724" t="s">
        <v>820</v>
      </c>
      <c r="C121" s="726" t="s">
        <v>1801</v>
      </c>
      <c r="D121" s="29"/>
    </row>
    <row r="122" spans="1:4" x14ac:dyDescent="0.2">
      <c r="A122" s="721"/>
      <c r="B122" s="724" t="s">
        <v>772</v>
      </c>
      <c r="C122" s="726" t="s">
        <v>1802</v>
      </c>
      <c r="D122" s="29"/>
    </row>
    <row r="123" spans="1:4" ht="47.25" x14ac:dyDescent="0.2">
      <c r="A123" s="729" t="s">
        <v>1140</v>
      </c>
      <c r="B123" s="725" t="s">
        <v>1027</v>
      </c>
      <c r="C123" s="730" t="s">
        <v>768</v>
      </c>
      <c r="D123" s="29"/>
    </row>
    <row r="124" spans="1:4" x14ac:dyDescent="0.2">
      <c r="A124" s="729" t="s">
        <v>1141</v>
      </c>
      <c r="B124" s="725" t="s">
        <v>1028</v>
      </c>
      <c r="C124" s="730"/>
      <c r="D124" s="29"/>
    </row>
    <row r="125" spans="1:4" ht="86.25" customHeight="1" x14ac:dyDescent="0.2">
      <c r="A125" s="721"/>
      <c r="B125" s="731" t="s">
        <v>1029</v>
      </c>
      <c r="C125" s="730" t="s">
        <v>1030</v>
      </c>
      <c r="D125" s="29"/>
    </row>
    <row r="126" spans="1:4" ht="31.5" x14ac:dyDescent="0.2">
      <c r="A126" s="721"/>
      <c r="B126" s="731" t="s">
        <v>1031</v>
      </c>
      <c r="C126" s="730" t="s">
        <v>24</v>
      </c>
      <c r="D126" s="29"/>
    </row>
    <row r="127" spans="1:4" ht="25.5" customHeight="1" x14ac:dyDescent="0.2">
      <c r="A127" s="729" t="s">
        <v>1142</v>
      </c>
      <c r="B127" s="725" t="s">
        <v>492</v>
      </c>
      <c r="C127" s="730" t="s">
        <v>2271</v>
      </c>
      <c r="D127" s="29"/>
    </row>
    <row r="128" spans="1:4" ht="63" x14ac:dyDescent="0.2">
      <c r="A128" s="729" t="s">
        <v>1143</v>
      </c>
      <c r="B128" s="725" t="s">
        <v>493</v>
      </c>
      <c r="C128" s="730" t="s">
        <v>266</v>
      </c>
      <c r="D128" s="29"/>
    </row>
    <row r="129" spans="1:4" ht="47.25" x14ac:dyDescent="0.2">
      <c r="A129" s="729" t="s">
        <v>1144</v>
      </c>
      <c r="B129" s="722" t="s">
        <v>565</v>
      </c>
      <c r="C129" s="730" t="s">
        <v>2275</v>
      </c>
    </row>
    <row r="130" spans="1:4" ht="31.5" x14ac:dyDescent="0.2">
      <c r="A130" s="729" t="s">
        <v>1145</v>
      </c>
      <c r="B130" s="725" t="s">
        <v>1032</v>
      </c>
      <c r="C130" s="730" t="s">
        <v>1</v>
      </c>
    </row>
    <row r="131" spans="1:4" ht="47.25" x14ac:dyDescent="0.2">
      <c r="A131" s="729" t="s">
        <v>1147</v>
      </c>
      <c r="B131" s="725" t="s">
        <v>564</v>
      </c>
      <c r="C131" s="730" t="s">
        <v>769</v>
      </c>
      <c r="D131" s="29"/>
    </row>
    <row r="132" spans="1:4" x14ac:dyDescent="0.2">
      <c r="A132" s="729" t="s">
        <v>2272</v>
      </c>
      <c r="B132" s="725" t="s">
        <v>2273</v>
      </c>
      <c r="C132" s="730" t="s">
        <v>1802</v>
      </c>
      <c r="D132" s="29"/>
    </row>
    <row r="133" spans="1:4" s="396" customFormat="1" ht="37.5" customHeight="1" x14ac:dyDescent="0.2">
      <c r="A133" s="392"/>
      <c r="B133" s="392" t="s">
        <v>1808</v>
      </c>
      <c r="C133" s="392"/>
      <c r="D133" s="395"/>
    </row>
    <row r="134" spans="1:4" s="533" customFormat="1" ht="24.75" customHeight="1" x14ac:dyDescent="0.2">
      <c r="A134" s="441" t="s">
        <v>2312</v>
      </c>
      <c r="B134" s="370" t="s">
        <v>551</v>
      </c>
      <c r="C134" s="369"/>
    </row>
    <row r="135" spans="1:4" s="533" customFormat="1" ht="21" customHeight="1" x14ac:dyDescent="0.2">
      <c r="A135" s="705" t="s">
        <v>230</v>
      </c>
      <c r="B135" s="410" t="s">
        <v>1798</v>
      </c>
      <c r="C135" s="312"/>
    </row>
    <row r="136" spans="1:4" s="533" customFormat="1" ht="23.25" customHeight="1" x14ac:dyDescent="0.2">
      <c r="A136" s="705"/>
      <c r="B136" s="410" t="s">
        <v>2816</v>
      </c>
      <c r="C136" s="312"/>
    </row>
    <row r="137" spans="1:4" s="533" customFormat="1" ht="112.5" customHeight="1" x14ac:dyDescent="0.2">
      <c r="A137" s="705" t="s">
        <v>231</v>
      </c>
      <c r="B137" s="69" t="s">
        <v>759</v>
      </c>
      <c r="C137" s="732"/>
    </row>
    <row r="138" spans="1:4" s="533" customFormat="1" ht="22.5" customHeight="1" x14ac:dyDescent="0.2">
      <c r="A138" s="733"/>
      <c r="B138" s="37" t="s">
        <v>365</v>
      </c>
      <c r="C138" s="732"/>
    </row>
    <row r="139" spans="1:4" s="533" customFormat="1" ht="42" customHeight="1" x14ac:dyDescent="0.2">
      <c r="A139" s="733"/>
      <c r="B139" s="37" t="s">
        <v>1806</v>
      </c>
      <c r="C139" s="63" t="s">
        <v>1790</v>
      </c>
    </row>
    <row r="140" spans="1:4" s="533" customFormat="1" ht="42.75" customHeight="1" x14ac:dyDescent="0.2">
      <c r="A140" s="733"/>
      <c r="B140" s="37" t="s">
        <v>746</v>
      </c>
      <c r="C140" s="63" t="s">
        <v>1791</v>
      </c>
    </row>
    <row r="141" spans="1:4" s="533" customFormat="1" ht="24" customHeight="1" x14ac:dyDescent="0.2">
      <c r="A141" s="733"/>
      <c r="B141" s="37" t="s">
        <v>366</v>
      </c>
      <c r="C141" s="63"/>
    </row>
    <row r="142" spans="1:4" s="533" customFormat="1" ht="45" customHeight="1" x14ac:dyDescent="0.2">
      <c r="A142" s="733"/>
      <c r="B142" s="37" t="s">
        <v>1806</v>
      </c>
      <c r="C142" s="63" t="s">
        <v>1792</v>
      </c>
    </row>
    <row r="143" spans="1:4" s="533" customFormat="1" ht="44.25" customHeight="1" x14ac:dyDescent="0.2">
      <c r="A143" s="733"/>
      <c r="B143" s="37" t="s">
        <v>746</v>
      </c>
      <c r="C143" s="63" t="s">
        <v>1793</v>
      </c>
    </row>
    <row r="144" spans="1:4" s="533" customFormat="1" ht="27" customHeight="1" x14ac:dyDescent="0.2">
      <c r="A144" s="705" t="s">
        <v>232</v>
      </c>
      <c r="B144" s="418" t="s">
        <v>247</v>
      </c>
      <c r="C144" s="63"/>
    </row>
    <row r="145" spans="1:4" s="533" customFormat="1" ht="23.25" customHeight="1" x14ac:dyDescent="0.2">
      <c r="A145" s="733"/>
      <c r="B145" s="37" t="s">
        <v>365</v>
      </c>
      <c r="C145" s="63"/>
    </row>
    <row r="146" spans="1:4" s="533" customFormat="1" ht="42" customHeight="1" x14ac:dyDescent="0.2">
      <c r="A146" s="733"/>
      <c r="B146" s="37" t="s">
        <v>1806</v>
      </c>
      <c r="C146" s="63" t="s">
        <v>1794</v>
      </c>
    </row>
    <row r="147" spans="1:4" s="533" customFormat="1" ht="42" customHeight="1" x14ac:dyDescent="0.2">
      <c r="A147" s="733"/>
      <c r="B147" s="37" t="s">
        <v>746</v>
      </c>
      <c r="C147" s="63" t="s">
        <v>1795</v>
      </c>
    </row>
    <row r="148" spans="1:4" s="533" customFormat="1" ht="24" customHeight="1" x14ac:dyDescent="0.2">
      <c r="A148" s="733"/>
      <c r="B148" s="37" t="s">
        <v>367</v>
      </c>
      <c r="C148" s="14"/>
    </row>
    <row r="149" spans="1:4" s="533" customFormat="1" ht="40.5" customHeight="1" x14ac:dyDescent="0.2">
      <c r="A149" s="733"/>
      <c r="B149" s="37" t="s">
        <v>1806</v>
      </c>
      <c r="C149" s="14" t="s">
        <v>1796</v>
      </c>
    </row>
    <row r="150" spans="1:4" s="533" customFormat="1" ht="42" customHeight="1" x14ac:dyDescent="0.2">
      <c r="A150" s="733"/>
      <c r="B150" s="37" t="s">
        <v>746</v>
      </c>
      <c r="C150" s="14" t="s">
        <v>1797</v>
      </c>
    </row>
    <row r="151" spans="1:4" s="25" customFormat="1" ht="27.75" customHeight="1" x14ac:dyDescent="0.2">
      <c r="A151" s="369" t="s">
        <v>566</v>
      </c>
      <c r="B151" s="370" t="s">
        <v>408</v>
      </c>
      <c r="C151" s="369"/>
    </row>
    <row r="152" spans="1:4" s="734" customFormat="1" ht="50.25" customHeight="1" x14ac:dyDescent="0.2">
      <c r="A152" s="699" t="s">
        <v>567</v>
      </c>
      <c r="B152" s="37" t="s">
        <v>1799</v>
      </c>
      <c r="C152" s="404" t="s">
        <v>767</v>
      </c>
      <c r="D152" s="533"/>
    </row>
    <row r="153" spans="1:4" s="734" customFormat="1" ht="50.25" customHeight="1" x14ac:dyDescent="0.2">
      <c r="A153" s="735" t="s">
        <v>570</v>
      </c>
      <c r="B153" s="736" t="s">
        <v>2817</v>
      </c>
      <c r="C153" s="785" t="s">
        <v>2344</v>
      </c>
      <c r="D153" s="533"/>
    </row>
    <row r="154" spans="1:4" x14ac:dyDescent="0.2">
      <c r="A154" s="737"/>
      <c r="B154" s="856" t="s">
        <v>45</v>
      </c>
      <c r="C154" s="856"/>
    </row>
    <row r="155" spans="1:4" ht="37.5" customHeight="1" x14ac:dyDescent="0.2">
      <c r="A155" s="737"/>
      <c r="B155" s="854" t="s">
        <v>1803</v>
      </c>
      <c r="C155" s="854"/>
    </row>
    <row r="156" spans="1:4" ht="39.75" customHeight="1" x14ac:dyDescent="0.2">
      <c r="A156" s="737"/>
      <c r="B156" s="854" t="s">
        <v>1033</v>
      </c>
      <c r="C156" s="854"/>
    </row>
    <row r="157" spans="1:4" ht="52.5" customHeight="1" x14ac:dyDescent="0.2">
      <c r="A157" s="737"/>
      <c r="B157" s="855" t="s">
        <v>2804</v>
      </c>
      <c r="C157" s="855"/>
    </row>
    <row r="158" spans="1:4" ht="38.25" customHeight="1" x14ac:dyDescent="0.2">
      <c r="B158" s="29" t="s">
        <v>2805</v>
      </c>
    </row>
    <row r="159" spans="1:4" x14ac:dyDescent="0.2">
      <c r="B159" s="29" t="s">
        <v>2806</v>
      </c>
    </row>
    <row r="160" spans="1:4" x14ac:dyDescent="0.2">
      <c r="A160" s="29"/>
      <c r="C160" s="29"/>
      <c r="D160" s="29"/>
    </row>
  </sheetData>
  <mergeCells count="5">
    <mergeCell ref="A1:C1"/>
    <mergeCell ref="B155:C155"/>
    <mergeCell ref="B156:C156"/>
    <mergeCell ref="B157:C157"/>
    <mergeCell ref="B154:C154"/>
  </mergeCells>
  <pageMargins left="0.23622047244094491" right="0.23622047244094491" top="0.74803149606299213" bottom="0.74803149606299213" header="0.31496062992125984" footer="0.31496062992125984"/>
  <pageSetup paperSize="9" scale="85" fitToHeight="18" orientation="portrait" r:id="rId1"/>
  <headerFooter>
    <oddHeader>&amp;L&amp;"Calibri"&amp;10&amp;K000000ВНУТРЕННЯЯ ИНФОРМАЦИЯ&amp;1#_x000D_&amp;"Calibri"&amp;11&amp;K000000&amp;"times new roman"&amp;10&amp;KB3B3B3&amp;BВНУТРЕННЯЯ ИНФОРМАЦИЯ</oddHeader>
    <oddFooter>&amp;L&amp;"times new roman"&amp;10&amp;KB3B3B3&amp;BВНУТРЕННЯЯ ИНФОРМАЦИЯ</oddFooter>
    <evenHeader>&amp;L&amp;"times new roman"&amp;10&amp;KB3B3B3&amp;BВНУТРЕННЯЯ ИНФОРМАЦИЯ</evenHeader>
    <evenFooter>&amp;L&amp;"times new roman"&amp;10&amp;KB3B3B3&amp;BВНУТРЕННЯЯ ИНФОРМАЦИЯ</evenFooter>
    <firstHeader>&amp;L&amp;"times new roman"&amp;10&amp;KB3B3B3&amp;BВНУТРЕННЯЯ ИНФОРМАЦИЯ</firstHeader>
    <firstFooter>&amp;L&amp;"times new roman"&amp;10&amp;KB3B3B3&amp;BВНУТРЕННЯЯ ИНФОРМАЦИЯ</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927B3-00CF-42FD-A434-3C564276D65B}">
  <sheetPr>
    <pageSetUpPr fitToPage="1"/>
  </sheetPr>
  <dimension ref="A1:H32"/>
  <sheetViews>
    <sheetView view="pageBreakPreview" topLeftCell="A9" zoomScale="85" zoomScaleNormal="85" zoomScaleSheetLayoutView="85" workbookViewId="0">
      <selection sqref="A1:C1"/>
    </sheetView>
  </sheetViews>
  <sheetFormatPr defaultColWidth="8.88671875" defaultRowHeight="15" x14ac:dyDescent="0.2"/>
  <cols>
    <col min="1" max="1" width="8.88671875" style="656"/>
    <col min="2" max="2" width="62.5546875" style="656" customWidth="1"/>
    <col min="3" max="3" width="25.6640625" style="656" customWidth="1"/>
    <col min="4" max="4" width="69.33203125" style="656" bestFit="1" customWidth="1"/>
    <col min="5" max="5" width="4.88671875" style="656" customWidth="1"/>
    <col min="6" max="16384" width="8.88671875" style="656"/>
  </cols>
  <sheetData>
    <row r="1" spans="1:8" ht="26.25" x14ac:dyDescent="0.4">
      <c r="A1" s="743"/>
    </row>
    <row r="2" spans="1:8" s="658" customFormat="1" ht="50.25" customHeight="1" x14ac:dyDescent="0.2">
      <c r="A2" s="657"/>
      <c r="B2" s="657" t="s">
        <v>706</v>
      </c>
      <c r="C2" s="744" t="s">
        <v>707</v>
      </c>
      <c r="D2" s="744" t="s">
        <v>2818</v>
      </c>
    </row>
    <row r="3" spans="1:8" s="414" customFormat="1" ht="27.75" customHeight="1" x14ac:dyDescent="0.2">
      <c r="A3" s="369" t="s">
        <v>1091</v>
      </c>
      <c r="B3" s="370" t="s">
        <v>2807</v>
      </c>
      <c r="C3" s="745"/>
      <c r="D3" s="745"/>
    </row>
    <row r="4" spans="1:8" s="658" customFormat="1" ht="50.25" customHeight="1" x14ac:dyDescent="0.2">
      <c r="A4" s="659" t="s">
        <v>230</v>
      </c>
      <c r="B4" s="37" t="s">
        <v>2808</v>
      </c>
      <c r="C4" s="404"/>
      <c r="D4" s="67"/>
    </row>
    <row r="5" spans="1:8" s="658" customFormat="1" ht="15.75" customHeight="1" x14ac:dyDescent="0.2">
      <c r="A5" s="858" t="s">
        <v>2809</v>
      </c>
      <c r="B5" s="858"/>
      <c r="C5" s="858"/>
      <c r="D5" s="858"/>
      <c r="E5" s="660"/>
      <c r="F5" s="660"/>
      <c r="G5" s="660"/>
      <c r="H5" s="660"/>
    </row>
    <row r="6" spans="1:8" s="658" customFormat="1" ht="15.75" customHeight="1" x14ac:dyDescent="0.2">
      <c r="A6" s="859" t="s">
        <v>2810</v>
      </c>
      <c r="B6" s="859"/>
      <c r="C6" s="859"/>
      <c r="D6" s="859"/>
      <c r="E6" s="660"/>
      <c r="F6" s="660"/>
      <c r="G6" s="660"/>
      <c r="H6" s="660"/>
    </row>
    <row r="7" spans="1:8" s="658" customFormat="1" ht="69" customHeight="1" x14ac:dyDescent="0.2">
      <c r="A7" s="659" t="s">
        <v>231</v>
      </c>
      <c r="B7" s="404" t="s">
        <v>2819</v>
      </c>
      <c r="C7" s="404" t="s">
        <v>59</v>
      </c>
      <c r="D7" s="69" t="s">
        <v>2940</v>
      </c>
    </row>
    <row r="8" spans="1:8" s="658" customFormat="1" ht="57" customHeight="1" x14ac:dyDescent="0.2">
      <c r="A8" s="659" t="s">
        <v>232</v>
      </c>
      <c r="B8" s="404" t="s">
        <v>2820</v>
      </c>
      <c r="C8" s="404" t="s">
        <v>59</v>
      </c>
      <c r="D8" s="69" t="s">
        <v>2941</v>
      </c>
    </row>
    <row r="9" spans="1:8" s="658" customFormat="1" ht="57" customHeight="1" x14ac:dyDescent="0.2">
      <c r="A9" s="698" t="s">
        <v>233</v>
      </c>
      <c r="B9" s="742" t="s">
        <v>2942</v>
      </c>
      <c r="C9" s="742" t="s">
        <v>59</v>
      </c>
      <c r="D9" s="411" t="s">
        <v>2943</v>
      </c>
    </row>
    <row r="10" spans="1:8" s="658" customFormat="1" ht="52.5" customHeight="1" x14ac:dyDescent="0.2">
      <c r="A10" s="698" t="s">
        <v>234</v>
      </c>
      <c r="B10" s="742" t="s">
        <v>2944</v>
      </c>
      <c r="C10" s="742" t="s">
        <v>2945</v>
      </c>
      <c r="D10" s="411" t="s">
        <v>2946</v>
      </c>
    </row>
    <row r="11" spans="1:8" s="658" customFormat="1" ht="54.75" customHeight="1" x14ac:dyDescent="0.2">
      <c r="A11" s="698" t="s">
        <v>235</v>
      </c>
      <c r="B11" s="742" t="s">
        <v>2947</v>
      </c>
      <c r="C11" s="746" t="s">
        <v>2948</v>
      </c>
      <c r="D11" s="411" t="s">
        <v>2949</v>
      </c>
    </row>
    <row r="12" spans="1:8" s="658" customFormat="1" ht="64.5" customHeight="1" x14ac:dyDescent="0.2">
      <c r="A12" s="742" t="s">
        <v>236</v>
      </c>
      <c r="B12" s="742" t="s">
        <v>2811</v>
      </c>
      <c r="C12" s="742" t="s">
        <v>2812</v>
      </c>
      <c r="D12" s="411" t="s">
        <v>2813</v>
      </c>
      <c r="E12" s="660"/>
      <c r="F12" s="660"/>
      <c r="G12" s="660"/>
      <c r="H12" s="660"/>
    </row>
    <row r="13" spans="1:8" s="658" customFormat="1" ht="18.75" customHeight="1" x14ac:dyDescent="0.2">
      <c r="A13" s="859" t="s">
        <v>2814</v>
      </c>
      <c r="B13" s="859"/>
      <c r="C13" s="859"/>
      <c r="D13" s="859"/>
    </row>
    <row r="14" spans="1:8" s="658" customFormat="1" ht="69" customHeight="1" x14ac:dyDescent="0.2">
      <c r="A14" s="742" t="s">
        <v>237</v>
      </c>
      <c r="B14" s="742" t="s">
        <v>2950</v>
      </c>
      <c r="C14" s="742" t="s">
        <v>59</v>
      </c>
      <c r="D14" s="411" t="s">
        <v>2951</v>
      </c>
    </row>
    <row r="15" spans="1:8" s="658" customFormat="1" ht="59.25" customHeight="1" x14ac:dyDescent="0.2">
      <c r="A15" s="742" t="s">
        <v>1175</v>
      </c>
      <c r="B15" s="742" t="s">
        <v>2952</v>
      </c>
      <c r="C15" s="742" t="s">
        <v>59</v>
      </c>
      <c r="D15" s="411" t="s">
        <v>2953</v>
      </c>
    </row>
    <row r="16" spans="1:8" s="658" customFormat="1" ht="58.5" customHeight="1" x14ac:dyDescent="0.2">
      <c r="A16" s="742" t="s">
        <v>1176</v>
      </c>
      <c r="B16" s="742" t="s">
        <v>2954</v>
      </c>
      <c r="C16" s="742" t="s">
        <v>2955</v>
      </c>
      <c r="D16" s="747" t="s">
        <v>2951</v>
      </c>
    </row>
    <row r="17" spans="1:8" s="658" customFormat="1" ht="45.75" customHeight="1" x14ac:dyDescent="0.2">
      <c r="A17" s="742" t="s">
        <v>2829</v>
      </c>
      <c r="B17" s="742" t="s">
        <v>2954</v>
      </c>
      <c r="C17" s="742" t="s">
        <v>2956</v>
      </c>
      <c r="D17" s="747" t="s">
        <v>2957</v>
      </c>
    </row>
    <row r="18" spans="1:8" s="658" customFormat="1" ht="47.25" x14ac:dyDescent="0.2">
      <c r="A18" s="742" t="s">
        <v>2830</v>
      </c>
      <c r="B18" s="742" t="s">
        <v>2958</v>
      </c>
      <c r="C18" s="742" t="s">
        <v>59</v>
      </c>
      <c r="D18" s="411" t="s">
        <v>2959</v>
      </c>
      <c r="E18" s="660"/>
      <c r="F18" s="660"/>
      <c r="G18" s="660"/>
      <c r="H18" s="660"/>
    </row>
    <row r="19" spans="1:8" s="658" customFormat="1" ht="15.75" customHeight="1" x14ac:dyDescent="0.2">
      <c r="A19" s="858" t="s">
        <v>2960</v>
      </c>
      <c r="B19" s="858"/>
      <c r="C19" s="858"/>
      <c r="D19" s="858"/>
      <c r="E19" s="660"/>
      <c r="F19" s="660"/>
      <c r="G19" s="660"/>
      <c r="H19" s="660"/>
    </row>
    <row r="20" spans="1:8" s="658" customFormat="1" ht="21" customHeight="1" x14ac:dyDescent="0.2">
      <c r="A20" s="859" t="s">
        <v>2810</v>
      </c>
      <c r="B20" s="859"/>
      <c r="C20" s="859"/>
      <c r="D20" s="859"/>
    </row>
    <row r="21" spans="1:8" s="658" customFormat="1" ht="124.5" customHeight="1" x14ac:dyDescent="0.2">
      <c r="A21" s="742" t="s">
        <v>2831</v>
      </c>
      <c r="B21" s="742" t="s">
        <v>2961</v>
      </c>
      <c r="C21" s="742" t="s">
        <v>59</v>
      </c>
      <c r="D21" s="742" t="s">
        <v>2962</v>
      </c>
    </row>
    <row r="22" spans="1:8" s="658" customFormat="1" ht="67.5" customHeight="1" x14ac:dyDescent="0.2">
      <c r="A22" s="742" t="s">
        <v>2832</v>
      </c>
      <c r="B22" s="742" t="s">
        <v>2963</v>
      </c>
      <c r="C22" s="742" t="s">
        <v>2964</v>
      </c>
      <c r="D22" s="742" t="s">
        <v>2965</v>
      </c>
      <c r="F22" s="660"/>
      <c r="G22" s="660"/>
      <c r="H22" s="660"/>
    </row>
    <row r="23" spans="1:8" s="658" customFormat="1" ht="15.75" x14ac:dyDescent="0.2">
      <c r="A23" s="859" t="s">
        <v>2814</v>
      </c>
      <c r="B23" s="859"/>
      <c r="C23" s="859"/>
      <c r="D23" s="859"/>
    </row>
    <row r="24" spans="1:8" s="658" customFormat="1" ht="109.5" customHeight="1" x14ac:dyDescent="0.2">
      <c r="A24" s="742" t="s">
        <v>2833</v>
      </c>
      <c r="B24" s="742" t="s">
        <v>2966</v>
      </c>
      <c r="C24" s="742" t="s">
        <v>59</v>
      </c>
      <c r="D24" s="742" t="s">
        <v>2967</v>
      </c>
    </row>
    <row r="25" spans="1:8" s="658" customFormat="1" ht="89.25" customHeight="1" x14ac:dyDescent="0.2">
      <c r="A25" s="742" t="s">
        <v>2968</v>
      </c>
      <c r="B25" s="742" t="s">
        <v>2821</v>
      </c>
      <c r="C25" s="742" t="s">
        <v>2969</v>
      </c>
      <c r="D25" s="742" t="s">
        <v>2967</v>
      </c>
    </row>
    <row r="26" spans="1:8" ht="15" customHeight="1" x14ac:dyDescent="0.2">
      <c r="B26" s="661" t="s">
        <v>2822</v>
      </c>
      <c r="C26" s="661"/>
      <c r="D26" s="661"/>
    </row>
    <row r="27" spans="1:8" ht="15.75" x14ac:dyDescent="0.2">
      <c r="B27" s="860" t="s">
        <v>2823</v>
      </c>
      <c r="C27" s="860"/>
      <c r="D27" s="860"/>
    </row>
    <row r="28" spans="1:8" ht="47.25" customHeight="1" x14ac:dyDescent="0.2">
      <c r="B28" s="857" t="s">
        <v>2824</v>
      </c>
      <c r="C28" s="857"/>
      <c r="D28" s="857"/>
    </row>
    <row r="29" spans="1:8" ht="17.25" customHeight="1" x14ac:dyDescent="0.2">
      <c r="B29" s="857" t="s">
        <v>2825</v>
      </c>
      <c r="C29" s="857"/>
      <c r="D29" s="857"/>
    </row>
    <row r="30" spans="1:8" ht="28.5" customHeight="1" x14ac:dyDescent="0.2">
      <c r="B30" s="857" t="s">
        <v>2826</v>
      </c>
      <c r="C30" s="857"/>
      <c r="D30" s="857"/>
    </row>
    <row r="31" spans="1:8" ht="165" customHeight="1" x14ac:dyDescent="0.2">
      <c r="B31" s="857" t="s">
        <v>2827</v>
      </c>
      <c r="C31" s="857"/>
      <c r="D31" s="857"/>
    </row>
    <row r="32" spans="1:8" ht="141.75" customHeight="1" x14ac:dyDescent="0.2">
      <c r="B32" s="857" t="s">
        <v>2828</v>
      </c>
      <c r="C32" s="857"/>
      <c r="D32" s="857"/>
    </row>
  </sheetData>
  <mergeCells count="12">
    <mergeCell ref="B32:D32"/>
    <mergeCell ref="A5:D5"/>
    <mergeCell ref="A6:D6"/>
    <mergeCell ref="A19:D19"/>
    <mergeCell ref="B27:D27"/>
    <mergeCell ref="B28:D28"/>
    <mergeCell ref="B29:D29"/>
    <mergeCell ref="B30:D30"/>
    <mergeCell ref="B31:D31"/>
    <mergeCell ref="A13:D13"/>
    <mergeCell ref="A20:D20"/>
    <mergeCell ref="A23:D23"/>
  </mergeCells>
  <pageMargins left="0.23622047244094491" right="0.23622047244094491" top="0.74803149606299213" bottom="0.74803149606299213" header="0.31496062992125984" footer="0.31496062992125984"/>
  <pageSetup paperSize="9" scale="72" fitToHeight="0" orientation="landscape" r:id="rId1"/>
  <headerFooter>
    <oddHeader>&amp;L&amp;"Calibri"&amp;10&amp;K000000ВНУТРЕННЯЯ ИНФОРМАЦИЯ&amp;1#_x000D_&amp;"Calibri"&amp;11&amp;K000000&amp;"times new roman"&amp;10&amp;KB3B3B3&amp;BВНУТРЕННЯЯ ИНФОРМАЦИЯ</oddHeader>
    <oddFooter>&amp;L&amp;"times new roman"&amp;10&amp;KB3B3B3&amp;BВНУТРЕННЯЯ ИНФОРМАЦИЯ</oddFooter>
    <evenHeader>&amp;L&amp;"times new roman"&amp;10&amp;KB3B3B3&amp;BВНУТРЕННЯЯ ИНФОРМАЦИЯ</evenHeader>
    <evenFooter>&amp;L&amp;"times new roman"&amp;10&amp;KB3B3B3&amp;BВНУТРЕННЯЯ ИНФОРМАЦИЯ</evenFooter>
    <firstHeader>&amp;L&amp;"times new roman"&amp;10&amp;KB3B3B3&amp;BВНУТРЕННЯЯ ИНФОРМАЦИЯ</firstHeader>
    <firstFooter>&amp;L&amp;"times new roman"&amp;10&amp;KB3B3B3&amp;BВНУТРЕННЯЯ ИНФОРМАЦИЯ</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265E8-BFE5-47D0-8356-47001A2CCE0F}">
  <sheetPr>
    <tabColor theme="6" tint="0.39997558519241921"/>
  </sheetPr>
  <dimension ref="A2:N108"/>
  <sheetViews>
    <sheetView view="pageBreakPreview" zoomScale="68" zoomScaleNormal="59" zoomScaleSheetLayoutView="68" workbookViewId="0">
      <selection activeCell="A5" sqref="A5:B7"/>
    </sheetView>
  </sheetViews>
  <sheetFormatPr defaultColWidth="8.88671875" defaultRowHeight="15.75" x14ac:dyDescent="0.2"/>
  <cols>
    <col min="1" max="1" width="5.109375" style="751" customWidth="1"/>
    <col min="2" max="3" width="78.44140625" style="29" customWidth="1"/>
    <col min="4" max="4" width="19.88671875" style="537" customWidth="1"/>
    <col min="5" max="5" width="18.77734375" style="537" customWidth="1"/>
    <col min="6" max="11" width="37.109375" style="537" customWidth="1"/>
    <col min="12" max="12" width="36.6640625" style="538" customWidth="1"/>
    <col min="13" max="13" width="37" style="538" customWidth="1"/>
    <col min="14" max="14" width="37.21875" style="539" customWidth="1"/>
    <col min="15" max="16384" width="8.88671875" style="25"/>
  </cols>
  <sheetData>
    <row r="2" spans="1:14" ht="17.25" customHeight="1" x14ac:dyDescent="0.2">
      <c r="A2" s="524" t="s">
        <v>2451</v>
      </c>
      <c r="B2" s="524"/>
      <c r="C2" s="524"/>
      <c r="D2" s="409"/>
      <c r="E2" s="409"/>
      <c r="F2" s="409"/>
      <c r="G2" s="409"/>
      <c r="H2" s="409"/>
      <c r="I2" s="409"/>
      <c r="J2" s="409"/>
      <c r="K2" s="409"/>
      <c r="L2" s="525"/>
      <c r="M2" s="525"/>
      <c r="N2" s="670"/>
    </row>
    <row r="3" spans="1:14" ht="6" customHeight="1" x14ac:dyDescent="0.2">
      <c r="B3" s="527"/>
      <c r="C3" s="527"/>
      <c r="D3" s="528"/>
      <c r="E3" s="528"/>
      <c r="F3" s="528"/>
      <c r="G3" s="528"/>
      <c r="H3" s="528"/>
      <c r="I3" s="528"/>
      <c r="J3" s="528"/>
      <c r="K3" s="528"/>
      <c r="L3" s="529"/>
      <c r="M3" s="529"/>
      <c r="N3" s="530"/>
    </row>
    <row r="4" spans="1:14" ht="14.25" customHeight="1" x14ac:dyDescent="0.2">
      <c r="A4" s="777" t="s">
        <v>270</v>
      </c>
      <c r="B4" s="777" t="s">
        <v>208</v>
      </c>
      <c r="C4" s="786" t="s">
        <v>2972</v>
      </c>
      <c r="D4" s="939" t="s">
        <v>2452</v>
      </c>
      <c r="E4" s="1093"/>
      <c r="F4" s="777"/>
      <c r="G4" s="777"/>
      <c r="H4" s="777"/>
      <c r="I4" s="777"/>
      <c r="J4" s="777"/>
      <c r="K4" s="777"/>
      <c r="L4" s="777"/>
      <c r="M4" s="777"/>
      <c r="N4" s="777"/>
    </row>
    <row r="5" spans="1:14" s="409" customFormat="1" ht="32.25" customHeight="1" x14ac:dyDescent="0.2">
      <c r="A5" s="890" t="s">
        <v>2453</v>
      </c>
      <c r="B5" s="890"/>
      <c r="C5" s="1089"/>
      <c r="D5" s="891" t="s">
        <v>2454</v>
      </c>
      <c r="E5" s="892"/>
      <c r="F5" s="757" t="s">
        <v>2455</v>
      </c>
      <c r="G5" s="757" t="s">
        <v>2888</v>
      </c>
      <c r="H5" s="757" t="s">
        <v>2887</v>
      </c>
      <c r="I5" s="893" t="s">
        <v>2886</v>
      </c>
      <c r="J5" s="894"/>
      <c r="K5" s="895"/>
      <c r="L5" s="662" t="s">
        <v>1664</v>
      </c>
      <c r="M5" s="757" t="s">
        <v>2885</v>
      </c>
      <c r="N5" s="757" t="s">
        <v>1738</v>
      </c>
    </row>
    <row r="6" spans="1:14" s="409" customFormat="1" ht="19.5" customHeight="1" x14ac:dyDescent="0.2">
      <c r="A6" s="890"/>
      <c r="B6" s="890"/>
      <c r="C6" s="1090"/>
      <c r="D6" s="896" t="s">
        <v>2456</v>
      </c>
      <c r="E6" s="897"/>
      <c r="F6" s="900" t="s">
        <v>2884</v>
      </c>
      <c r="G6" s="900" t="s">
        <v>2879</v>
      </c>
      <c r="H6" s="900" t="s">
        <v>2878</v>
      </c>
      <c r="I6" s="757" t="s">
        <v>2883</v>
      </c>
      <c r="J6" s="886" t="s">
        <v>2882</v>
      </c>
      <c r="K6" s="886"/>
      <c r="L6" s="884" t="s">
        <v>2456</v>
      </c>
      <c r="M6" s="884" t="s">
        <v>2456</v>
      </c>
      <c r="N6" s="886" t="s">
        <v>2881</v>
      </c>
    </row>
    <row r="7" spans="1:14" s="409" customFormat="1" ht="60.75" customHeight="1" x14ac:dyDescent="0.2">
      <c r="A7" s="890"/>
      <c r="B7" s="890"/>
      <c r="C7" s="1091"/>
      <c r="D7" s="898"/>
      <c r="E7" s="899"/>
      <c r="F7" s="901"/>
      <c r="G7" s="901"/>
      <c r="H7" s="901"/>
      <c r="I7" s="757" t="s">
        <v>2880</v>
      </c>
      <c r="J7" s="757" t="s">
        <v>2879</v>
      </c>
      <c r="K7" s="757" t="s">
        <v>2878</v>
      </c>
      <c r="L7" s="885"/>
      <c r="M7" s="885"/>
      <c r="N7" s="886"/>
    </row>
    <row r="8" spans="1:14" ht="19.5" customHeight="1" x14ac:dyDescent="0.2">
      <c r="A8" s="531" t="s">
        <v>1091</v>
      </c>
      <c r="B8" s="532" t="s">
        <v>2360</v>
      </c>
      <c r="C8" s="1092"/>
      <c r="D8" s="887"/>
      <c r="E8" s="888"/>
      <c r="F8" s="758"/>
      <c r="G8" s="889"/>
      <c r="H8" s="889"/>
      <c r="I8" s="758"/>
      <c r="J8" s="889"/>
      <c r="K8" s="889"/>
      <c r="L8" s="758"/>
      <c r="M8" s="758"/>
      <c r="N8" s="758"/>
    </row>
    <row r="9" spans="1:14" ht="22.5" customHeight="1" x14ac:dyDescent="0.2">
      <c r="A9" s="313" t="s">
        <v>230</v>
      </c>
      <c r="B9" s="448" t="s">
        <v>2361</v>
      </c>
      <c r="C9" s="1094" t="s">
        <v>2973</v>
      </c>
      <c r="D9" s="882"/>
      <c r="E9" s="882"/>
      <c r="F9" s="759"/>
      <c r="G9" s="883"/>
      <c r="H9" s="883"/>
      <c r="I9" s="759"/>
      <c r="J9" s="883"/>
      <c r="K9" s="883"/>
      <c r="L9" s="759"/>
      <c r="M9" s="759"/>
      <c r="N9" s="759"/>
    </row>
    <row r="10" spans="1:14" ht="22.5" customHeight="1" x14ac:dyDescent="0.2">
      <c r="A10" s="310" t="s">
        <v>231</v>
      </c>
      <c r="B10" s="507" t="s">
        <v>2877</v>
      </c>
      <c r="C10" s="1095"/>
      <c r="D10" s="871"/>
      <c r="E10" s="871"/>
      <c r="F10" s="753"/>
      <c r="G10" s="663"/>
      <c r="H10" s="663"/>
      <c r="I10" s="753"/>
      <c r="J10" s="663"/>
      <c r="K10" s="663"/>
      <c r="L10" s="763"/>
      <c r="M10" s="763"/>
      <c r="N10" s="663"/>
    </row>
    <row r="11" spans="1:14" ht="125.25" customHeight="1" x14ac:dyDescent="0.2">
      <c r="A11" s="310"/>
      <c r="B11" s="507" t="s">
        <v>2876</v>
      </c>
      <c r="C11" s="1095"/>
      <c r="D11" s="871" t="s">
        <v>59</v>
      </c>
      <c r="E11" s="871"/>
      <c r="F11" s="753" t="s">
        <v>251</v>
      </c>
      <c r="G11" s="663" t="s">
        <v>2875</v>
      </c>
      <c r="H11" s="663" t="s">
        <v>2874</v>
      </c>
      <c r="I11" s="753" t="s">
        <v>251</v>
      </c>
      <c r="J11" s="663" t="s">
        <v>2873</v>
      </c>
      <c r="K11" s="663" t="s">
        <v>2872</v>
      </c>
      <c r="L11" s="663" t="s">
        <v>58</v>
      </c>
      <c r="M11" s="663" t="s">
        <v>58</v>
      </c>
      <c r="N11" s="663" t="s">
        <v>59</v>
      </c>
    </row>
    <row r="12" spans="1:14" ht="21.75" customHeight="1" x14ac:dyDescent="0.2">
      <c r="A12" s="310"/>
      <c r="B12" s="507" t="s">
        <v>2871</v>
      </c>
      <c r="C12" s="1095"/>
      <c r="D12" s="869" t="s">
        <v>58</v>
      </c>
      <c r="E12" s="870"/>
      <c r="F12" s="753" t="s">
        <v>1</v>
      </c>
      <c r="G12" s="663" t="s">
        <v>2870</v>
      </c>
      <c r="H12" s="663" t="s">
        <v>2870</v>
      </c>
      <c r="I12" s="753" t="s">
        <v>1</v>
      </c>
      <c r="J12" s="663" t="s">
        <v>2870</v>
      </c>
      <c r="K12" s="663" t="s">
        <v>2870</v>
      </c>
      <c r="L12" s="663" t="s">
        <v>58</v>
      </c>
      <c r="M12" s="663" t="s">
        <v>58</v>
      </c>
      <c r="N12" s="663" t="s">
        <v>58</v>
      </c>
    </row>
    <row r="13" spans="1:14" ht="20.25" customHeight="1" x14ac:dyDescent="0.2">
      <c r="A13" s="310" t="s">
        <v>232</v>
      </c>
      <c r="B13" s="507" t="s">
        <v>2869</v>
      </c>
      <c r="C13" s="1096"/>
      <c r="D13" s="869" t="s">
        <v>58</v>
      </c>
      <c r="E13" s="870"/>
      <c r="F13" s="753" t="s">
        <v>58</v>
      </c>
      <c r="G13" s="663" t="s">
        <v>58</v>
      </c>
      <c r="H13" s="663" t="s">
        <v>58</v>
      </c>
      <c r="I13" s="753" t="s">
        <v>58</v>
      </c>
      <c r="J13" s="663" t="s">
        <v>58</v>
      </c>
      <c r="K13" s="663" t="s">
        <v>58</v>
      </c>
      <c r="L13" s="763" t="s">
        <v>2868</v>
      </c>
      <c r="M13" s="763" t="s">
        <v>2868</v>
      </c>
      <c r="N13" s="663" t="s">
        <v>58</v>
      </c>
    </row>
    <row r="14" spans="1:14" ht="40.5" customHeight="1" x14ac:dyDescent="0.2">
      <c r="A14" s="310" t="s">
        <v>233</v>
      </c>
      <c r="B14" s="507" t="s">
        <v>2867</v>
      </c>
      <c r="C14" s="507" t="s">
        <v>2974</v>
      </c>
      <c r="D14" s="871" t="s">
        <v>2457</v>
      </c>
      <c r="E14" s="871"/>
      <c r="F14" s="753" t="s">
        <v>12</v>
      </c>
      <c r="G14" s="753" t="s">
        <v>12</v>
      </c>
      <c r="H14" s="753" t="s">
        <v>12</v>
      </c>
      <c r="I14" s="753" t="s">
        <v>12</v>
      </c>
      <c r="J14" s="753" t="s">
        <v>12</v>
      </c>
      <c r="K14" s="753" t="s">
        <v>12</v>
      </c>
      <c r="L14" s="753" t="s">
        <v>12</v>
      </c>
      <c r="M14" s="753" t="s">
        <v>12</v>
      </c>
      <c r="N14" s="753" t="s">
        <v>59</v>
      </c>
    </row>
    <row r="15" spans="1:14" ht="23.25" customHeight="1" x14ac:dyDescent="0.2">
      <c r="A15" s="310" t="s">
        <v>234</v>
      </c>
      <c r="B15" s="507" t="s">
        <v>2909</v>
      </c>
      <c r="C15" s="507" t="s">
        <v>2909</v>
      </c>
      <c r="D15" s="871"/>
      <c r="E15" s="871"/>
      <c r="F15" s="663"/>
      <c r="G15" s="663"/>
      <c r="H15" s="663"/>
      <c r="I15" s="663"/>
      <c r="J15" s="663"/>
      <c r="K15" s="663"/>
      <c r="L15" s="663"/>
      <c r="M15" s="759"/>
      <c r="N15" s="663"/>
    </row>
    <row r="16" spans="1:14" ht="22.5" customHeight="1" x14ac:dyDescent="0.2">
      <c r="A16" s="310"/>
      <c r="B16" s="507" t="s">
        <v>2365</v>
      </c>
      <c r="C16" s="507" t="s">
        <v>2975</v>
      </c>
      <c r="D16" s="871" t="s">
        <v>12</v>
      </c>
      <c r="E16" s="871"/>
      <c r="F16" s="753" t="s">
        <v>12</v>
      </c>
      <c r="G16" s="753" t="s">
        <v>1</v>
      </c>
      <c r="H16" s="753" t="s">
        <v>1</v>
      </c>
      <c r="I16" s="753" t="s">
        <v>12</v>
      </c>
      <c r="J16" s="753" t="s">
        <v>1</v>
      </c>
      <c r="K16" s="753" t="s">
        <v>1</v>
      </c>
      <c r="L16" s="753" t="s">
        <v>12</v>
      </c>
      <c r="M16" s="753" t="s">
        <v>12</v>
      </c>
      <c r="N16" s="753" t="s">
        <v>12</v>
      </c>
    </row>
    <row r="17" spans="1:14" ht="22.5" customHeight="1" x14ac:dyDescent="0.2">
      <c r="A17" s="310"/>
      <c r="B17" s="507" t="s">
        <v>2366</v>
      </c>
      <c r="C17" s="507" t="s">
        <v>2976</v>
      </c>
      <c r="D17" s="871" t="s">
        <v>251</v>
      </c>
      <c r="E17" s="871"/>
      <c r="F17" s="753" t="s">
        <v>251</v>
      </c>
      <c r="G17" s="753" t="s">
        <v>251</v>
      </c>
      <c r="H17" s="753" t="s">
        <v>251</v>
      </c>
      <c r="I17" s="753" t="s">
        <v>251</v>
      </c>
      <c r="J17" s="753" t="s">
        <v>251</v>
      </c>
      <c r="K17" s="753" t="s">
        <v>251</v>
      </c>
      <c r="L17" s="753" t="s">
        <v>251</v>
      </c>
      <c r="M17" s="753" t="s">
        <v>251</v>
      </c>
      <c r="N17" s="753" t="s">
        <v>251</v>
      </c>
    </row>
    <row r="18" spans="1:14" ht="36" customHeight="1" x14ac:dyDescent="0.2">
      <c r="A18" s="313" t="s">
        <v>239</v>
      </c>
      <c r="B18" s="448" t="s">
        <v>414</v>
      </c>
      <c r="C18" s="1094" t="s">
        <v>2977</v>
      </c>
      <c r="D18" s="431" t="s">
        <v>1041</v>
      </c>
      <c r="E18" s="431" t="s">
        <v>2458</v>
      </c>
      <c r="F18" s="759"/>
      <c r="G18" s="759"/>
      <c r="H18" s="759"/>
      <c r="I18" s="759"/>
      <c r="J18" s="759"/>
      <c r="K18" s="759"/>
      <c r="L18" s="759"/>
      <c r="M18" s="759"/>
      <c r="N18" s="759"/>
    </row>
    <row r="19" spans="1:14" ht="22.5" customHeight="1" x14ac:dyDescent="0.2">
      <c r="A19" s="310" t="s">
        <v>240</v>
      </c>
      <c r="B19" s="507" t="s">
        <v>2367</v>
      </c>
      <c r="C19" s="1095"/>
      <c r="D19" s="871"/>
      <c r="E19" s="871"/>
      <c r="F19" s="663"/>
      <c r="G19" s="663"/>
      <c r="H19" s="663"/>
      <c r="I19" s="663"/>
      <c r="J19" s="663"/>
      <c r="K19" s="663"/>
      <c r="L19" s="663"/>
      <c r="M19" s="759"/>
      <c r="N19" s="663"/>
    </row>
    <row r="20" spans="1:14" ht="98.25" customHeight="1" x14ac:dyDescent="0.2">
      <c r="A20" s="310"/>
      <c r="B20" s="507" t="s">
        <v>2368</v>
      </c>
      <c r="C20" s="1095"/>
      <c r="D20" s="878" t="s">
        <v>2970</v>
      </c>
      <c r="E20" s="879"/>
      <c r="F20" s="879"/>
      <c r="G20" s="879"/>
      <c r="H20" s="879"/>
      <c r="I20" s="879"/>
      <c r="J20" s="879"/>
      <c r="K20" s="879"/>
      <c r="L20" s="879"/>
      <c r="M20" s="879"/>
      <c r="N20" s="880"/>
    </row>
    <row r="21" spans="1:14" ht="28.5" customHeight="1" x14ac:dyDescent="0.2">
      <c r="A21" s="310"/>
      <c r="B21" s="507" t="s">
        <v>2369</v>
      </c>
      <c r="C21" s="1095"/>
      <c r="D21" s="881" t="s">
        <v>416</v>
      </c>
      <c r="E21" s="881"/>
      <c r="F21" s="664" t="s">
        <v>416</v>
      </c>
      <c r="G21" s="664" t="s">
        <v>416</v>
      </c>
      <c r="H21" s="664" t="s">
        <v>416</v>
      </c>
      <c r="I21" s="756" t="s">
        <v>416</v>
      </c>
      <c r="J21" s="756" t="s">
        <v>416</v>
      </c>
      <c r="K21" s="756" t="s">
        <v>416</v>
      </c>
      <c r="L21" s="756" t="s">
        <v>416</v>
      </c>
      <c r="M21" s="756" t="s">
        <v>416</v>
      </c>
      <c r="N21" s="787" t="s">
        <v>58</v>
      </c>
    </row>
    <row r="22" spans="1:14" ht="24" customHeight="1" x14ac:dyDescent="0.2">
      <c r="A22" s="310"/>
      <c r="B22" s="507" t="s">
        <v>2459</v>
      </c>
      <c r="C22" s="1096"/>
      <c r="D22" s="871" t="s">
        <v>58</v>
      </c>
      <c r="E22" s="871"/>
      <c r="F22" s="753" t="s">
        <v>58</v>
      </c>
      <c r="G22" s="753" t="s">
        <v>58</v>
      </c>
      <c r="H22" s="753" t="s">
        <v>58</v>
      </c>
      <c r="I22" s="753" t="s">
        <v>58</v>
      </c>
      <c r="J22" s="753" t="s">
        <v>58</v>
      </c>
      <c r="K22" s="753" t="s">
        <v>58</v>
      </c>
      <c r="L22" s="753" t="s">
        <v>58</v>
      </c>
      <c r="M22" s="753" t="s">
        <v>58</v>
      </c>
      <c r="N22" s="756" t="s">
        <v>416</v>
      </c>
    </row>
    <row r="23" spans="1:14" ht="28.5" customHeight="1" x14ac:dyDescent="0.2">
      <c r="A23" s="310" t="s">
        <v>241</v>
      </c>
      <c r="B23" s="507" t="s">
        <v>2866</v>
      </c>
      <c r="C23" s="507" t="s">
        <v>2978</v>
      </c>
      <c r="D23" s="871"/>
      <c r="E23" s="871"/>
      <c r="F23" s="663"/>
      <c r="G23" s="663"/>
      <c r="H23" s="663"/>
      <c r="I23" s="663"/>
      <c r="J23" s="663"/>
      <c r="K23" s="663"/>
      <c r="L23" s="663"/>
      <c r="M23" s="663"/>
      <c r="N23" s="663"/>
    </row>
    <row r="24" spans="1:14" ht="27.75" customHeight="1" x14ac:dyDescent="0.2">
      <c r="A24" s="310"/>
      <c r="B24" s="448" t="s">
        <v>2372</v>
      </c>
      <c r="C24" s="448" t="s">
        <v>2979</v>
      </c>
      <c r="D24" s="871"/>
      <c r="E24" s="871"/>
      <c r="F24" s="663"/>
      <c r="G24" s="663"/>
      <c r="H24" s="663"/>
      <c r="I24" s="663"/>
      <c r="J24" s="663"/>
      <c r="K24" s="663"/>
      <c r="L24" s="663"/>
      <c r="M24" s="663"/>
      <c r="N24" s="663"/>
    </row>
    <row r="25" spans="1:14" ht="35.25" customHeight="1" x14ac:dyDescent="0.2">
      <c r="A25" s="310"/>
      <c r="B25" s="509" t="s">
        <v>2373</v>
      </c>
      <c r="C25" s="509" t="s">
        <v>2980</v>
      </c>
      <c r="D25" s="753" t="s">
        <v>416</v>
      </c>
      <c r="E25" s="753" t="s">
        <v>2460</v>
      </c>
      <c r="F25" s="756" t="s">
        <v>416</v>
      </c>
      <c r="G25" s="756" t="s">
        <v>416</v>
      </c>
      <c r="H25" s="756" t="s">
        <v>416</v>
      </c>
      <c r="I25" s="756" t="s">
        <v>416</v>
      </c>
      <c r="J25" s="756" t="s">
        <v>416</v>
      </c>
      <c r="K25" s="756" t="s">
        <v>416</v>
      </c>
      <c r="L25" s="756" t="s">
        <v>416</v>
      </c>
      <c r="M25" s="756" t="s">
        <v>416</v>
      </c>
      <c r="N25" s="756" t="s">
        <v>416</v>
      </c>
    </row>
    <row r="26" spans="1:14" ht="41.25" customHeight="1" x14ac:dyDescent="0.2">
      <c r="A26" s="310"/>
      <c r="B26" s="509" t="s">
        <v>2374</v>
      </c>
      <c r="C26" s="509" t="s">
        <v>2981</v>
      </c>
      <c r="D26" s="753" t="s">
        <v>1897</v>
      </c>
      <c r="E26" s="753" t="s">
        <v>58</v>
      </c>
      <c r="F26" s="663" t="s">
        <v>1897</v>
      </c>
      <c r="G26" s="663" t="s">
        <v>1897</v>
      </c>
      <c r="H26" s="663" t="s">
        <v>1897</v>
      </c>
      <c r="I26" s="663" t="s">
        <v>1897</v>
      </c>
      <c r="J26" s="756" t="s">
        <v>1897</v>
      </c>
      <c r="K26" s="756" t="s">
        <v>1897</v>
      </c>
      <c r="L26" s="663" t="s">
        <v>1897</v>
      </c>
      <c r="M26" s="663" t="s">
        <v>1897</v>
      </c>
      <c r="N26" s="663" t="s">
        <v>1897</v>
      </c>
    </row>
    <row r="27" spans="1:14" ht="141.75" customHeight="1" x14ac:dyDescent="0.2">
      <c r="A27" s="310"/>
      <c r="B27" s="509" t="s">
        <v>2865</v>
      </c>
      <c r="C27" s="509" t="s">
        <v>2982</v>
      </c>
      <c r="D27" s="753" t="s">
        <v>2864</v>
      </c>
      <c r="E27" s="753" t="s">
        <v>2460</v>
      </c>
      <c r="F27" s="788" t="s">
        <v>2860</v>
      </c>
      <c r="G27" s="788" t="s">
        <v>2863</v>
      </c>
      <c r="H27" s="788" t="s">
        <v>2862</v>
      </c>
      <c r="I27" s="788" t="s">
        <v>2861</v>
      </c>
      <c r="J27" s="756" t="s">
        <v>2789</v>
      </c>
      <c r="K27" s="756" t="s">
        <v>2789</v>
      </c>
      <c r="L27" s="788" t="s">
        <v>2860</v>
      </c>
      <c r="M27" s="788" t="s">
        <v>2860</v>
      </c>
      <c r="N27" s="788" t="s">
        <v>2860</v>
      </c>
    </row>
    <row r="28" spans="1:14" ht="28.5" customHeight="1" x14ac:dyDescent="0.2">
      <c r="A28" s="310"/>
      <c r="B28" s="448" t="s">
        <v>2377</v>
      </c>
      <c r="C28" s="448" t="s">
        <v>2983</v>
      </c>
      <c r="D28" s="507"/>
      <c r="E28" s="507"/>
      <c r="F28" s="663"/>
      <c r="G28" s="663"/>
      <c r="H28" s="663"/>
      <c r="I28" s="663"/>
      <c r="J28" s="756"/>
      <c r="K28" s="756"/>
      <c r="L28" s="663"/>
      <c r="M28" s="663"/>
      <c r="N28" s="663"/>
    </row>
    <row r="29" spans="1:14" ht="48.75" customHeight="1" x14ac:dyDescent="0.2">
      <c r="A29" s="310"/>
      <c r="B29" s="509" t="s">
        <v>2378</v>
      </c>
      <c r="C29" s="509" t="s">
        <v>2378</v>
      </c>
      <c r="D29" s="753" t="s">
        <v>2859</v>
      </c>
      <c r="E29" s="753" t="s">
        <v>2460</v>
      </c>
      <c r="F29" s="788" t="s">
        <v>1857</v>
      </c>
      <c r="G29" s="788" t="s">
        <v>1857</v>
      </c>
      <c r="H29" s="788" t="s">
        <v>1857</v>
      </c>
      <c r="I29" s="788" t="s">
        <v>1857</v>
      </c>
      <c r="J29" s="788" t="s">
        <v>1857</v>
      </c>
      <c r="K29" s="788" t="s">
        <v>1857</v>
      </c>
      <c r="L29" s="788" t="s">
        <v>1857</v>
      </c>
      <c r="M29" s="788" t="s">
        <v>1857</v>
      </c>
      <c r="N29" s="788" t="s">
        <v>1857</v>
      </c>
    </row>
    <row r="30" spans="1:14" ht="29.25" customHeight="1" x14ac:dyDescent="0.2">
      <c r="A30" s="310" t="s">
        <v>276</v>
      </c>
      <c r="B30" s="507" t="s">
        <v>2773</v>
      </c>
      <c r="C30" s="507" t="s">
        <v>2984</v>
      </c>
      <c r="D30" s="871"/>
      <c r="E30" s="871"/>
      <c r="F30" s="663"/>
      <c r="G30" s="663"/>
      <c r="H30" s="663"/>
      <c r="I30" s="663"/>
      <c r="J30" s="756"/>
      <c r="K30" s="756"/>
      <c r="L30" s="310"/>
      <c r="M30" s="310"/>
      <c r="N30" s="663"/>
    </row>
    <row r="31" spans="1:14" ht="57.75" customHeight="1" x14ac:dyDescent="0.2">
      <c r="A31" s="310"/>
      <c r="B31" s="509" t="s">
        <v>2380</v>
      </c>
      <c r="C31" s="507" t="s">
        <v>2985</v>
      </c>
      <c r="D31" s="753" t="s">
        <v>854</v>
      </c>
      <c r="E31" s="753" t="s">
        <v>2460</v>
      </c>
      <c r="F31" s="756" t="s">
        <v>854</v>
      </c>
      <c r="G31" s="756" t="s">
        <v>854</v>
      </c>
      <c r="H31" s="756" t="s">
        <v>854</v>
      </c>
      <c r="I31" s="788" t="s">
        <v>854</v>
      </c>
      <c r="J31" s="756" t="s">
        <v>854</v>
      </c>
      <c r="K31" s="756" t="s">
        <v>854</v>
      </c>
      <c r="L31" s="788" t="s">
        <v>854</v>
      </c>
      <c r="M31" s="788" t="s">
        <v>854</v>
      </c>
      <c r="N31" s="788" t="s">
        <v>854</v>
      </c>
    </row>
    <row r="32" spans="1:14" ht="37.5" customHeight="1" x14ac:dyDescent="0.2">
      <c r="A32" s="310"/>
      <c r="B32" s="509" t="s">
        <v>2381</v>
      </c>
      <c r="C32" s="507" t="s">
        <v>2381</v>
      </c>
      <c r="D32" s="871" t="s">
        <v>58</v>
      </c>
      <c r="E32" s="871"/>
      <c r="F32" s="663" t="s">
        <v>58</v>
      </c>
      <c r="G32" s="663" t="s">
        <v>58</v>
      </c>
      <c r="H32" s="663" t="s">
        <v>58</v>
      </c>
      <c r="I32" s="663" t="s">
        <v>58</v>
      </c>
      <c r="J32" s="756" t="s">
        <v>58</v>
      </c>
      <c r="K32" s="756" t="s">
        <v>58</v>
      </c>
      <c r="L32" s="401" t="s">
        <v>58</v>
      </c>
      <c r="M32" s="401" t="s">
        <v>58</v>
      </c>
      <c r="N32" s="788" t="s">
        <v>2464</v>
      </c>
    </row>
    <row r="33" spans="1:14" s="533" customFormat="1" ht="54" customHeight="1" x14ac:dyDescent="0.2">
      <c r="A33" s="310" t="s">
        <v>1178</v>
      </c>
      <c r="B33" s="507" t="s">
        <v>2382</v>
      </c>
      <c r="C33" s="507" t="s">
        <v>2986</v>
      </c>
      <c r="D33" s="753" t="s">
        <v>2465</v>
      </c>
      <c r="E33" s="753" t="s">
        <v>58</v>
      </c>
      <c r="F33" s="665" t="s">
        <v>2466</v>
      </c>
      <c r="G33" s="665" t="s">
        <v>2466</v>
      </c>
      <c r="H33" s="665" t="s">
        <v>2466</v>
      </c>
      <c r="I33" s="665" t="s">
        <v>2466</v>
      </c>
      <c r="J33" s="665" t="s">
        <v>2466</v>
      </c>
      <c r="K33" s="665" t="s">
        <v>2466</v>
      </c>
      <c r="L33" s="665" t="s">
        <v>2466</v>
      </c>
      <c r="M33" s="665" t="s">
        <v>2466</v>
      </c>
      <c r="N33" s="663" t="s">
        <v>58</v>
      </c>
    </row>
    <row r="34" spans="1:14" ht="33" customHeight="1" x14ac:dyDescent="0.2">
      <c r="A34" s="313" t="s">
        <v>242</v>
      </c>
      <c r="B34" s="448" t="s">
        <v>1665</v>
      </c>
      <c r="C34" s="448"/>
      <c r="D34" s="431" t="s">
        <v>1041</v>
      </c>
      <c r="E34" s="431" t="s">
        <v>2458</v>
      </c>
      <c r="F34" s="759"/>
      <c r="G34" s="759"/>
      <c r="H34" s="759"/>
      <c r="I34" s="759"/>
      <c r="J34" s="756"/>
      <c r="K34" s="756"/>
      <c r="L34" s="759"/>
      <c r="M34" s="310"/>
      <c r="N34" s="759"/>
    </row>
    <row r="35" spans="1:14" ht="24" customHeight="1" x14ac:dyDescent="0.2">
      <c r="A35" s="310" t="s">
        <v>238</v>
      </c>
      <c r="B35" s="507" t="s">
        <v>2384</v>
      </c>
      <c r="C35" s="507" t="s">
        <v>2987</v>
      </c>
      <c r="D35" s="507"/>
      <c r="E35" s="507"/>
      <c r="F35" s="663"/>
      <c r="G35" s="663"/>
      <c r="H35" s="663"/>
      <c r="I35" s="663"/>
      <c r="J35" s="756"/>
      <c r="K35" s="756"/>
      <c r="L35" s="663"/>
      <c r="M35" s="310"/>
      <c r="N35" s="663"/>
    </row>
    <row r="36" spans="1:14" ht="139.5" customHeight="1" x14ac:dyDescent="0.2">
      <c r="A36" s="669"/>
      <c r="B36" s="509" t="s">
        <v>2385</v>
      </c>
      <c r="C36" s="80" t="s">
        <v>2988</v>
      </c>
      <c r="D36" s="753" t="s">
        <v>2858</v>
      </c>
      <c r="E36" s="754" t="s">
        <v>1042</v>
      </c>
      <c r="F36" s="753" t="s">
        <v>2857</v>
      </c>
      <c r="G36" s="753" t="s">
        <v>2857</v>
      </c>
      <c r="H36" s="788" t="s">
        <v>2857</v>
      </c>
      <c r="I36" s="788" t="s">
        <v>2469</v>
      </c>
      <c r="J36" s="756" t="s">
        <v>2470</v>
      </c>
      <c r="K36" s="756" t="s">
        <v>2470</v>
      </c>
      <c r="L36" s="753" t="s">
        <v>2857</v>
      </c>
      <c r="M36" s="753" t="s">
        <v>2857</v>
      </c>
      <c r="N36" s="788" t="s">
        <v>2469</v>
      </c>
    </row>
    <row r="37" spans="1:14" ht="148.5" customHeight="1" x14ac:dyDescent="0.2">
      <c r="A37" s="668"/>
      <c r="B37" s="667" t="s">
        <v>2856</v>
      </c>
      <c r="C37" s="80" t="s">
        <v>2989</v>
      </c>
      <c r="D37" s="753" t="s">
        <v>2467</v>
      </c>
      <c r="E37" s="754" t="s">
        <v>1042</v>
      </c>
      <c r="F37" s="753" t="s">
        <v>2468</v>
      </c>
      <c r="G37" s="753" t="s">
        <v>2468</v>
      </c>
      <c r="H37" s="788" t="s">
        <v>2468</v>
      </c>
      <c r="I37" s="788" t="s">
        <v>2469</v>
      </c>
      <c r="J37" s="756" t="s">
        <v>2470</v>
      </c>
      <c r="K37" s="756" t="s">
        <v>2470</v>
      </c>
      <c r="L37" s="753" t="s">
        <v>2468</v>
      </c>
      <c r="M37" s="753" t="s">
        <v>2468</v>
      </c>
      <c r="N37" s="788" t="s">
        <v>2468</v>
      </c>
    </row>
    <row r="38" spans="1:14" ht="34.5" customHeight="1" x14ac:dyDescent="0.2">
      <c r="A38" s="310"/>
      <c r="B38" s="509" t="s">
        <v>2471</v>
      </c>
      <c r="C38" s="80" t="s">
        <v>2990</v>
      </c>
      <c r="D38" s="753" t="s">
        <v>15</v>
      </c>
      <c r="E38" s="753" t="s">
        <v>1042</v>
      </c>
      <c r="F38" s="756" t="s">
        <v>15</v>
      </c>
      <c r="G38" s="756" t="s">
        <v>15</v>
      </c>
      <c r="H38" s="756" t="s">
        <v>15</v>
      </c>
      <c r="I38" s="788" t="s">
        <v>15</v>
      </c>
      <c r="J38" s="756" t="s">
        <v>15</v>
      </c>
      <c r="K38" s="756" t="s">
        <v>15</v>
      </c>
      <c r="L38" s="788" t="s">
        <v>15</v>
      </c>
      <c r="M38" s="788" t="s">
        <v>15</v>
      </c>
      <c r="N38" s="787" t="s">
        <v>15</v>
      </c>
    </row>
    <row r="39" spans="1:14" ht="15.75" customHeight="1" x14ac:dyDescent="0.2">
      <c r="A39" s="310" t="s">
        <v>243</v>
      </c>
      <c r="B39" s="507" t="s">
        <v>2388</v>
      </c>
      <c r="C39" s="507" t="s">
        <v>2987</v>
      </c>
      <c r="D39" s="431"/>
      <c r="E39" s="753"/>
      <c r="F39" s="663"/>
      <c r="G39" s="663"/>
      <c r="H39" s="663"/>
      <c r="I39" s="663"/>
      <c r="J39" s="756"/>
      <c r="K39" s="756"/>
      <c r="L39" s="663"/>
      <c r="M39" s="310"/>
      <c r="N39" s="663"/>
    </row>
    <row r="40" spans="1:14" ht="140.25" customHeight="1" x14ac:dyDescent="0.2">
      <c r="A40" s="310"/>
      <c r="B40" s="509" t="s">
        <v>2855</v>
      </c>
      <c r="C40" s="80" t="s">
        <v>2991</v>
      </c>
      <c r="D40" s="753" t="s">
        <v>2850</v>
      </c>
      <c r="E40" s="753" t="s">
        <v>1042</v>
      </c>
      <c r="F40" s="753" t="s">
        <v>2854</v>
      </c>
      <c r="G40" s="753" t="s">
        <v>2853</v>
      </c>
      <c r="H40" s="753" t="s">
        <v>2852</v>
      </c>
      <c r="I40" s="753" t="s">
        <v>2850</v>
      </c>
      <c r="J40" s="753" t="s">
        <v>2853</v>
      </c>
      <c r="K40" s="753" t="s">
        <v>2852</v>
      </c>
      <c r="L40" s="753" t="s">
        <v>2851</v>
      </c>
      <c r="M40" s="753" t="s">
        <v>2850</v>
      </c>
      <c r="N40" s="753" t="s">
        <v>2850</v>
      </c>
    </row>
    <row r="41" spans="1:14" ht="32.25" customHeight="1" x14ac:dyDescent="0.2">
      <c r="A41" s="310"/>
      <c r="B41" s="509" t="s">
        <v>2389</v>
      </c>
      <c r="C41" s="80" t="s">
        <v>2992</v>
      </c>
      <c r="D41" s="753" t="s">
        <v>16</v>
      </c>
      <c r="E41" s="753" t="s">
        <v>1042</v>
      </c>
      <c r="F41" s="788" t="s">
        <v>16</v>
      </c>
      <c r="G41" s="788" t="s">
        <v>16</v>
      </c>
      <c r="H41" s="788" t="s">
        <v>16</v>
      </c>
      <c r="I41" s="788" t="s">
        <v>16</v>
      </c>
      <c r="J41" s="756" t="s">
        <v>16</v>
      </c>
      <c r="K41" s="756" t="s">
        <v>16</v>
      </c>
      <c r="L41" s="788" t="s">
        <v>16</v>
      </c>
      <c r="M41" s="788" t="s">
        <v>16</v>
      </c>
      <c r="N41" s="788" t="s">
        <v>16</v>
      </c>
    </row>
    <row r="42" spans="1:14" ht="33" customHeight="1" x14ac:dyDescent="0.2">
      <c r="A42" s="313" t="s">
        <v>246</v>
      </c>
      <c r="B42" s="448" t="s">
        <v>2390</v>
      </c>
      <c r="C42" s="448" t="s">
        <v>2993</v>
      </c>
      <c r="D42" s="871"/>
      <c r="E42" s="871"/>
      <c r="F42" s="759"/>
      <c r="G42" s="759"/>
      <c r="H42" s="759"/>
      <c r="I42" s="534"/>
      <c r="J42" s="756"/>
      <c r="K42" s="756"/>
      <c r="L42" s="759"/>
      <c r="M42" s="310"/>
      <c r="N42" s="759"/>
    </row>
    <row r="43" spans="1:14" ht="25.5" customHeight="1" x14ac:dyDescent="0.2">
      <c r="A43" s="313"/>
      <c r="B43" s="509" t="s">
        <v>2391</v>
      </c>
      <c r="C43" s="509" t="s">
        <v>2994</v>
      </c>
      <c r="D43" s="871" t="s">
        <v>416</v>
      </c>
      <c r="E43" s="871"/>
      <c r="F43" s="753" t="s">
        <v>416</v>
      </c>
      <c r="G43" s="753" t="s">
        <v>416</v>
      </c>
      <c r="H43" s="753" t="s">
        <v>416</v>
      </c>
      <c r="I43" s="753" t="s">
        <v>416</v>
      </c>
      <c r="J43" s="756" t="s">
        <v>416</v>
      </c>
      <c r="K43" s="756" t="s">
        <v>416</v>
      </c>
      <c r="L43" s="753" t="s">
        <v>416</v>
      </c>
      <c r="M43" s="753" t="s">
        <v>416</v>
      </c>
      <c r="N43" s="753" t="s">
        <v>416</v>
      </c>
    </row>
    <row r="44" spans="1:14" ht="24" customHeight="1" x14ac:dyDescent="0.2">
      <c r="A44" s="313"/>
      <c r="B44" s="509" t="s">
        <v>2774</v>
      </c>
      <c r="C44" s="509" t="s">
        <v>2995</v>
      </c>
      <c r="D44" s="871" t="s">
        <v>58</v>
      </c>
      <c r="E44" s="871"/>
      <c r="F44" s="753" t="s">
        <v>2556</v>
      </c>
      <c r="G44" s="753" t="s">
        <v>2556</v>
      </c>
      <c r="H44" s="753" t="s">
        <v>2556</v>
      </c>
      <c r="I44" s="753" t="s">
        <v>2556</v>
      </c>
      <c r="J44" s="756" t="s">
        <v>2556</v>
      </c>
      <c r="K44" s="756" t="s">
        <v>2556</v>
      </c>
      <c r="L44" s="753" t="s">
        <v>2556</v>
      </c>
      <c r="M44" s="753" t="s">
        <v>2556</v>
      </c>
      <c r="N44" s="753" t="s">
        <v>2556</v>
      </c>
    </row>
    <row r="45" spans="1:14" s="409" customFormat="1" ht="25.5" customHeight="1" x14ac:dyDescent="0.2">
      <c r="A45" s="313" t="s">
        <v>244</v>
      </c>
      <c r="B45" s="448" t="s">
        <v>832</v>
      </c>
      <c r="C45" s="82" t="s">
        <v>2996</v>
      </c>
      <c r="D45" s="871"/>
      <c r="E45" s="871"/>
      <c r="F45" s="663"/>
      <c r="G45" s="663"/>
      <c r="H45" s="663"/>
      <c r="I45" s="535"/>
      <c r="J45" s="756"/>
      <c r="K45" s="756"/>
      <c r="L45" s="663"/>
      <c r="M45" s="310"/>
      <c r="N45" s="663"/>
    </row>
    <row r="46" spans="1:14" s="409" customFormat="1" ht="24" customHeight="1" x14ac:dyDescent="0.2">
      <c r="A46" s="313"/>
      <c r="B46" s="509" t="s">
        <v>2393</v>
      </c>
      <c r="C46" s="80" t="s">
        <v>2997</v>
      </c>
      <c r="D46" s="871" t="s">
        <v>59</v>
      </c>
      <c r="E46" s="871"/>
      <c r="F46" s="756" t="s">
        <v>59</v>
      </c>
      <c r="G46" s="756" t="s">
        <v>59</v>
      </c>
      <c r="H46" s="756" t="s">
        <v>59</v>
      </c>
      <c r="I46" s="756" t="s">
        <v>59</v>
      </c>
      <c r="J46" s="756" t="s">
        <v>59</v>
      </c>
      <c r="K46" s="756" t="s">
        <v>59</v>
      </c>
      <c r="L46" s="756" t="s">
        <v>59</v>
      </c>
      <c r="M46" s="756" t="s">
        <v>59</v>
      </c>
      <c r="N46" s="756" t="s">
        <v>59</v>
      </c>
    </row>
    <row r="47" spans="1:14" s="409" customFormat="1" ht="21.75" customHeight="1" x14ac:dyDescent="0.2">
      <c r="A47" s="313"/>
      <c r="B47" s="509" t="s">
        <v>2394</v>
      </c>
      <c r="C47" s="80" t="s">
        <v>2998</v>
      </c>
      <c r="D47" s="871" t="s">
        <v>59</v>
      </c>
      <c r="E47" s="871"/>
      <c r="F47" s="756" t="s">
        <v>59</v>
      </c>
      <c r="G47" s="756" t="s">
        <v>59</v>
      </c>
      <c r="H47" s="756" t="s">
        <v>59</v>
      </c>
      <c r="I47" s="756" t="s">
        <v>59</v>
      </c>
      <c r="J47" s="756" t="s">
        <v>59</v>
      </c>
      <c r="K47" s="756" t="s">
        <v>59</v>
      </c>
      <c r="L47" s="756" t="s">
        <v>59</v>
      </c>
      <c r="M47" s="756" t="s">
        <v>59</v>
      </c>
      <c r="N47" s="756" t="s">
        <v>59</v>
      </c>
    </row>
    <row r="48" spans="1:14" s="409" customFormat="1" ht="23.25" customHeight="1" x14ac:dyDescent="0.2">
      <c r="A48" s="313"/>
      <c r="B48" s="509" t="s">
        <v>2476</v>
      </c>
      <c r="C48" s="80" t="s">
        <v>2395</v>
      </c>
      <c r="D48" s="871" t="s">
        <v>59</v>
      </c>
      <c r="E48" s="871"/>
      <c r="F48" s="756" t="s">
        <v>59</v>
      </c>
      <c r="G48" s="756" t="s">
        <v>59</v>
      </c>
      <c r="H48" s="756" t="s">
        <v>59</v>
      </c>
      <c r="I48" s="756" t="s">
        <v>59</v>
      </c>
      <c r="J48" s="756" t="s">
        <v>59</v>
      </c>
      <c r="K48" s="756" t="s">
        <v>59</v>
      </c>
      <c r="L48" s="756" t="s">
        <v>59</v>
      </c>
      <c r="M48" s="756" t="s">
        <v>59</v>
      </c>
      <c r="N48" s="756" t="s">
        <v>59</v>
      </c>
    </row>
    <row r="49" spans="1:14" s="409" customFormat="1" ht="43.5" customHeight="1" x14ac:dyDescent="0.2">
      <c r="A49" s="313" t="s">
        <v>248</v>
      </c>
      <c r="B49" s="448" t="s">
        <v>1311</v>
      </c>
      <c r="C49" s="82" t="s">
        <v>2999</v>
      </c>
      <c r="D49" s="431" t="s">
        <v>1041</v>
      </c>
      <c r="E49" s="431" t="s">
        <v>2458</v>
      </c>
      <c r="F49" s="759"/>
      <c r="G49" s="759"/>
      <c r="H49" s="759"/>
      <c r="I49" s="756"/>
      <c r="J49" s="756"/>
      <c r="K49" s="756"/>
      <c r="L49" s="663"/>
      <c r="M49" s="310"/>
      <c r="N49" s="759"/>
    </row>
    <row r="50" spans="1:14" ht="22.5" customHeight="1" x14ac:dyDescent="0.2">
      <c r="A50" s="310" t="s">
        <v>2426</v>
      </c>
      <c r="B50" s="507" t="s">
        <v>1877</v>
      </c>
      <c r="C50" s="80" t="s">
        <v>3000</v>
      </c>
      <c r="D50" s="871"/>
      <c r="E50" s="871"/>
      <c r="F50" s="756"/>
      <c r="G50" s="756"/>
      <c r="H50" s="756"/>
      <c r="I50" s="753"/>
      <c r="J50" s="756"/>
      <c r="K50" s="756"/>
      <c r="L50" s="753"/>
      <c r="M50" s="753"/>
      <c r="N50" s="663"/>
    </row>
    <row r="51" spans="1:14" ht="24" customHeight="1" x14ac:dyDescent="0.2">
      <c r="A51" s="310"/>
      <c r="B51" s="509" t="s">
        <v>2385</v>
      </c>
      <c r="C51" s="80" t="s">
        <v>2385</v>
      </c>
      <c r="D51" s="871" t="s">
        <v>59</v>
      </c>
      <c r="E51" s="871"/>
      <c r="F51" s="753" t="s">
        <v>7</v>
      </c>
      <c r="G51" s="753" t="s">
        <v>7</v>
      </c>
      <c r="H51" s="756" t="s">
        <v>7</v>
      </c>
      <c r="I51" s="753" t="s">
        <v>7</v>
      </c>
      <c r="J51" s="753" t="s">
        <v>7</v>
      </c>
      <c r="K51" s="663" t="s">
        <v>7</v>
      </c>
      <c r="L51" s="753" t="s">
        <v>59</v>
      </c>
      <c r="M51" s="753" t="s">
        <v>59</v>
      </c>
      <c r="N51" s="663" t="s">
        <v>7</v>
      </c>
    </row>
    <row r="52" spans="1:14" ht="25.5" customHeight="1" x14ac:dyDescent="0.2">
      <c r="A52" s="310"/>
      <c r="B52" s="509" t="s">
        <v>2389</v>
      </c>
      <c r="C52" s="80" t="s">
        <v>3001</v>
      </c>
      <c r="D52" s="871" t="s">
        <v>42</v>
      </c>
      <c r="E52" s="871"/>
      <c r="F52" s="753" t="s">
        <v>42</v>
      </c>
      <c r="G52" s="753" t="s">
        <v>42</v>
      </c>
      <c r="H52" s="756" t="s">
        <v>42</v>
      </c>
      <c r="I52" s="753" t="s">
        <v>42</v>
      </c>
      <c r="J52" s="753" t="s">
        <v>42</v>
      </c>
      <c r="K52" s="663" t="s">
        <v>42</v>
      </c>
      <c r="L52" s="753" t="s">
        <v>42</v>
      </c>
      <c r="M52" s="753" t="s">
        <v>42</v>
      </c>
      <c r="N52" s="663" t="s">
        <v>7</v>
      </c>
    </row>
    <row r="53" spans="1:14" ht="23.25" customHeight="1" x14ac:dyDescent="0.2">
      <c r="A53" s="310" t="s">
        <v>2427</v>
      </c>
      <c r="B53" s="507" t="s">
        <v>2398</v>
      </c>
      <c r="C53" s="80" t="s">
        <v>3002</v>
      </c>
      <c r="D53" s="871"/>
      <c r="E53" s="871"/>
      <c r="F53" s="663"/>
      <c r="G53" s="663"/>
      <c r="H53" s="663"/>
      <c r="I53" s="310"/>
      <c r="J53" s="756"/>
      <c r="K53" s="756"/>
      <c r="L53" s="663"/>
      <c r="M53" s="310"/>
      <c r="N53" s="663"/>
    </row>
    <row r="54" spans="1:14" ht="28.5" customHeight="1" x14ac:dyDescent="0.2">
      <c r="A54" s="310"/>
      <c r="B54" s="509" t="s">
        <v>1662</v>
      </c>
      <c r="C54" s="80" t="s">
        <v>3003</v>
      </c>
      <c r="D54" s="871" t="s">
        <v>2</v>
      </c>
      <c r="E54" s="871"/>
      <c r="F54" s="753" t="s">
        <v>2</v>
      </c>
      <c r="G54" s="753" t="s">
        <v>2</v>
      </c>
      <c r="H54" s="753" t="s">
        <v>2</v>
      </c>
      <c r="I54" s="753" t="s">
        <v>2</v>
      </c>
      <c r="J54" s="756" t="s">
        <v>2</v>
      </c>
      <c r="K54" s="756" t="s">
        <v>2</v>
      </c>
      <c r="L54" s="753" t="s">
        <v>2</v>
      </c>
      <c r="M54" s="753" t="s">
        <v>2</v>
      </c>
      <c r="N54" s="753" t="s">
        <v>2</v>
      </c>
    </row>
    <row r="55" spans="1:14" ht="23.25" customHeight="1" x14ac:dyDescent="0.2">
      <c r="A55" s="310"/>
      <c r="B55" s="509" t="s">
        <v>1663</v>
      </c>
      <c r="C55" s="80" t="s">
        <v>3004</v>
      </c>
      <c r="D55" s="871" t="s">
        <v>36</v>
      </c>
      <c r="E55" s="871"/>
      <c r="F55" s="753" t="s">
        <v>36</v>
      </c>
      <c r="G55" s="753" t="s">
        <v>36</v>
      </c>
      <c r="H55" s="753" t="s">
        <v>36</v>
      </c>
      <c r="I55" s="753" t="s">
        <v>36</v>
      </c>
      <c r="J55" s="756" t="s">
        <v>36</v>
      </c>
      <c r="K55" s="756" t="s">
        <v>36</v>
      </c>
      <c r="L55" s="753" t="s">
        <v>36</v>
      </c>
      <c r="M55" s="753" t="s">
        <v>36</v>
      </c>
      <c r="N55" s="753" t="s">
        <v>36</v>
      </c>
    </row>
    <row r="56" spans="1:14" ht="26.25" customHeight="1" x14ac:dyDescent="0.2">
      <c r="A56" s="310"/>
      <c r="B56" s="509" t="s">
        <v>2399</v>
      </c>
      <c r="C56" s="80" t="s">
        <v>3005</v>
      </c>
      <c r="D56" s="871" t="s">
        <v>1</v>
      </c>
      <c r="E56" s="871"/>
      <c r="F56" s="753" t="s">
        <v>1</v>
      </c>
      <c r="G56" s="753" t="s">
        <v>1</v>
      </c>
      <c r="H56" s="753" t="s">
        <v>1</v>
      </c>
      <c r="I56" s="753" t="s">
        <v>1</v>
      </c>
      <c r="J56" s="753" t="s">
        <v>1</v>
      </c>
      <c r="K56" s="753" t="s">
        <v>1</v>
      </c>
      <c r="L56" s="753" t="s">
        <v>1</v>
      </c>
      <c r="M56" s="753" t="s">
        <v>1</v>
      </c>
      <c r="N56" s="753" t="s">
        <v>1</v>
      </c>
    </row>
    <row r="57" spans="1:14" ht="56.25" customHeight="1" x14ac:dyDescent="0.2">
      <c r="A57" s="310" t="s">
        <v>2428</v>
      </c>
      <c r="B57" s="507" t="s">
        <v>2400</v>
      </c>
      <c r="C57" s="507" t="s">
        <v>3006</v>
      </c>
      <c r="D57" s="871"/>
      <c r="E57" s="871"/>
      <c r="F57" s="663"/>
      <c r="G57" s="663"/>
      <c r="H57" s="663"/>
      <c r="I57" s="535"/>
      <c r="J57" s="756"/>
      <c r="K57" s="756"/>
      <c r="L57" s="663"/>
      <c r="M57" s="310"/>
      <c r="N57" s="663"/>
    </row>
    <row r="58" spans="1:14" ht="30.75" customHeight="1" x14ac:dyDescent="0.2">
      <c r="A58" s="310"/>
      <c r="B58" s="509" t="s">
        <v>2401</v>
      </c>
      <c r="C58" s="80" t="s">
        <v>2401</v>
      </c>
      <c r="D58" s="871" t="s">
        <v>59</v>
      </c>
      <c r="E58" s="871"/>
      <c r="F58" s="756" t="s">
        <v>59</v>
      </c>
      <c r="G58" s="756" t="s">
        <v>59</v>
      </c>
      <c r="H58" s="756" t="s">
        <v>59</v>
      </c>
      <c r="I58" s="756" t="s">
        <v>59</v>
      </c>
      <c r="J58" s="756" t="s">
        <v>59</v>
      </c>
      <c r="K58" s="756" t="s">
        <v>59</v>
      </c>
      <c r="L58" s="756" t="s">
        <v>59</v>
      </c>
      <c r="M58" s="756" t="s">
        <v>59</v>
      </c>
      <c r="N58" s="756" t="s">
        <v>59</v>
      </c>
    </row>
    <row r="59" spans="1:14" ht="36.75" customHeight="1" x14ac:dyDescent="0.2">
      <c r="A59" s="310"/>
      <c r="B59" s="509" t="s">
        <v>2402</v>
      </c>
      <c r="C59" s="80" t="s">
        <v>3007</v>
      </c>
      <c r="D59" s="871" t="s">
        <v>59</v>
      </c>
      <c r="E59" s="871"/>
      <c r="F59" s="756" t="s">
        <v>2479</v>
      </c>
      <c r="G59" s="756" t="s">
        <v>2479</v>
      </c>
      <c r="H59" s="756" t="s">
        <v>2479</v>
      </c>
      <c r="I59" s="756" t="s">
        <v>2479</v>
      </c>
      <c r="J59" s="756" t="s">
        <v>2479</v>
      </c>
      <c r="K59" s="756" t="s">
        <v>2479</v>
      </c>
      <c r="L59" s="756" t="s">
        <v>2479</v>
      </c>
      <c r="M59" s="756" t="s">
        <v>2479</v>
      </c>
      <c r="N59" s="756" t="s">
        <v>59</v>
      </c>
    </row>
    <row r="60" spans="1:14" ht="35.25" customHeight="1" x14ac:dyDescent="0.2">
      <c r="A60" s="310"/>
      <c r="B60" s="509" t="s">
        <v>2403</v>
      </c>
      <c r="C60" s="80" t="s">
        <v>3008</v>
      </c>
      <c r="D60" s="871" t="s">
        <v>36</v>
      </c>
      <c r="E60" s="871"/>
      <c r="F60" s="756" t="s">
        <v>36</v>
      </c>
      <c r="G60" s="756" t="s">
        <v>36</v>
      </c>
      <c r="H60" s="756" t="s">
        <v>36</v>
      </c>
      <c r="I60" s="756" t="s">
        <v>36</v>
      </c>
      <c r="J60" s="756" t="s">
        <v>36</v>
      </c>
      <c r="K60" s="756" t="s">
        <v>36</v>
      </c>
      <c r="L60" s="756" t="s">
        <v>36</v>
      </c>
      <c r="M60" s="756" t="s">
        <v>36</v>
      </c>
      <c r="N60" s="756" t="s">
        <v>36</v>
      </c>
    </row>
    <row r="61" spans="1:14" ht="42" customHeight="1" x14ac:dyDescent="0.2">
      <c r="A61" s="310" t="s">
        <v>2480</v>
      </c>
      <c r="B61" s="507" t="s">
        <v>2911</v>
      </c>
      <c r="C61" s="507" t="s">
        <v>3009</v>
      </c>
      <c r="D61" s="871" t="s">
        <v>13</v>
      </c>
      <c r="E61" s="871"/>
      <c r="F61" s="753" t="s">
        <v>13</v>
      </c>
      <c r="G61" s="753" t="s">
        <v>13</v>
      </c>
      <c r="H61" s="753" t="s">
        <v>13</v>
      </c>
      <c r="I61" s="753" t="s">
        <v>13</v>
      </c>
      <c r="J61" s="753" t="s">
        <v>13</v>
      </c>
      <c r="K61" s="753" t="s">
        <v>13</v>
      </c>
      <c r="L61" s="753" t="s">
        <v>13</v>
      </c>
      <c r="M61" s="753" t="s">
        <v>13</v>
      </c>
      <c r="N61" s="753" t="s">
        <v>13</v>
      </c>
    </row>
    <row r="62" spans="1:14" ht="33.75" customHeight="1" x14ac:dyDescent="0.2">
      <c r="A62" s="313" t="s">
        <v>249</v>
      </c>
      <c r="B62" s="448" t="s">
        <v>1313</v>
      </c>
      <c r="C62" s="448" t="s">
        <v>3010</v>
      </c>
      <c r="D62" s="869"/>
      <c r="E62" s="870"/>
      <c r="F62" s="756"/>
      <c r="G62" s="756"/>
      <c r="H62" s="666"/>
      <c r="I62" s="534"/>
      <c r="J62" s="756"/>
      <c r="K62" s="756"/>
      <c r="L62" s="759"/>
      <c r="M62" s="310"/>
      <c r="N62" s="759"/>
    </row>
    <row r="63" spans="1:14" ht="113.25" customHeight="1" x14ac:dyDescent="0.2">
      <c r="A63" s="310" t="s">
        <v>250</v>
      </c>
      <c r="B63" s="507" t="s">
        <v>1001</v>
      </c>
      <c r="C63" s="80" t="s">
        <v>3011</v>
      </c>
      <c r="D63" s="871" t="s">
        <v>2481</v>
      </c>
      <c r="E63" s="871"/>
      <c r="F63" s="756"/>
      <c r="G63" s="756"/>
      <c r="H63" s="666"/>
      <c r="I63" s="535"/>
      <c r="J63" s="756"/>
      <c r="K63" s="756"/>
      <c r="L63" s="759"/>
      <c r="M63" s="759"/>
      <c r="N63" s="759"/>
    </row>
    <row r="64" spans="1:14" ht="28.5" customHeight="1" x14ac:dyDescent="0.2">
      <c r="A64" s="310" t="s">
        <v>1312</v>
      </c>
      <c r="B64" s="507" t="s">
        <v>2482</v>
      </c>
      <c r="C64" s="80" t="s">
        <v>3012</v>
      </c>
      <c r="D64" s="871"/>
      <c r="E64" s="871"/>
      <c r="F64" s="756"/>
      <c r="G64" s="756"/>
      <c r="H64" s="666"/>
      <c r="I64" s="534"/>
      <c r="J64" s="756"/>
      <c r="K64" s="756"/>
      <c r="L64" s="759"/>
      <c r="M64" s="759"/>
      <c r="N64" s="759"/>
    </row>
    <row r="65" spans="1:14" ht="68.25" customHeight="1" x14ac:dyDescent="0.2">
      <c r="A65" s="313"/>
      <c r="B65" s="314" t="s">
        <v>2483</v>
      </c>
      <c r="C65" s="82" t="s">
        <v>3013</v>
      </c>
      <c r="D65" s="876" t="s">
        <v>2484</v>
      </c>
      <c r="E65" s="877"/>
      <c r="F65" s="765"/>
      <c r="G65" s="756"/>
      <c r="H65" s="666"/>
      <c r="I65" s="534"/>
      <c r="J65" s="756"/>
      <c r="K65" s="756"/>
      <c r="L65" s="759"/>
      <c r="M65" s="759"/>
      <c r="N65" s="759"/>
    </row>
    <row r="66" spans="1:14" ht="32.25" customHeight="1" x14ac:dyDescent="0.2">
      <c r="A66" s="313"/>
      <c r="B66" s="536" t="s">
        <v>2485</v>
      </c>
      <c r="C66" s="1097" t="s">
        <v>3014</v>
      </c>
      <c r="D66" s="871" t="s">
        <v>59</v>
      </c>
      <c r="E66" s="871"/>
      <c r="F66" s="765"/>
      <c r="G66" s="756"/>
      <c r="H66" s="766"/>
      <c r="I66" s="534"/>
      <c r="J66" s="756"/>
      <c r="K66" s="756"/>
      <c r="L66" s="759"/>
      <c r="M66" s="759"/>
      <c r="N66" s="759"/>
    </row>
    <row r="67" spans="1:14" ht="30.75" customHeight="1" x14ac:dyDescent="0.2">
      <c r="A67" s="313"/>
      <c r="B67" s="789" t="s">
        <v>2486</v>
      </c>
      <c r="C67" s="1097"/>
      <c r="D67" s="872" t="s">
        <v>12</v>
      </c>
      <c r="E67" s="873"/>
      <c r="F67" s="765"/>
      <c r="G67" s="756"/>
      <c r="H67" s="766"/>
      <c r="I67" s="534"/>
      <c r="J67" s="756"/>
      <c r="K67" s="756"/>
      <c r="L67" s="759"/>
      <c r="M67" s="759"/>
      <c r="N67" s="759"/>
    </row>
    <row r="68" spans="1:14" ht="34.5" customHeight="1" x14ac:dyDescent="0.2">
      <c r="A68" s="313"/>
      <c r="B68" s="789" t="s">
        <v>2487</v>
      </c>
      <c r="C68" s="80" t="s">
        <v>3015</v>
      </c>
      <c r="D68" s="874"/>
      <c r="E68" s="875"/>
      <c r="F68" s="765"/>
      <c r="G68" s="756"/>
      <c r="H68" s="766"/>
      <c r="I68" s="534"/>
      <c r="J68" s="756"/>
      <c r="K68" s="756"/>
      <c r="L68" s="759"/>
      <c r="M68" s="759"/>
      <c r="N68" s="759"/>
    </row>
    <row r="69" spans="1:14" ht="57" customHeight="1" x14ac:dyDescent="0.2">
      <c r="A69" s="313"/>
      <c r="B69" s="314" t="s">
        <v>2488</v>
      </c>
      <c r="C69" s="82" t="s">
        <v>3013</v>
      </c>
      <c r="D69" s="876" t="s">
        <v>2489</v>
      </c>
      <c r="E69" s="877"/>
      <c r="F69" s="765"/>
      <c r="G69" s="756"/>
      <c r="H69" s="766"/>
      <c r="I69" s="534"/>
      <c r="J69" s="756"/>
      <c r="K69" s="756"/>
      <c r="L69" s="759"/>
      <c r="M69" s="759"/>
      <c r="N69" s="759"/>
    </row>
    <row r="70" spans="1:14" ht="25.5" customHeight="1" x14ac:dyDescent="0.2">
      <c r="A70" s="310"/>
      <c r="B70" s="789" t="s">
        <v>2490</v>
      </c>
      <c r="C70" s="80" t="s">
        <v>3014</v>
      </c>
      <c r="D70" s="871" t="s">
        <v>59</v>
      </c>
      <c r="E70" s="871"/>
      <c r="F70" s="756"/>
      <c r="G70" s="756"/>
      <c r="H70" s="666"/>
      <c r="I70" s="663"/>
      <c r="J70" s="756"/>
      <c r="K70" s="756"/>
      <c r="L70" s="663"/>
      <c r="M70" s="663"/>
      <c r="N70" s="759"/>
    </row>
    <row r="71" spans="1:14" ht="25.5" customHeight="1" x14ac:dyDescent="0.2">
      <c r="A71" s="310"/>
      <c r="B71" s="789" t="s">
        <v>2491</v>
      </c>
      <c r="C71" s="1097" t="s">
        <v>3015</v>
      </c>
      <c r="D71" s="871" t="s">
        <v>59</v>
      </c>
      <c r="E71" s="871"/>
      <c r="F71" s="765"/>
      <c r="G71" s="756"/>
      <c r="H71" s="766"/>
      <c r="I71" s="534"/>
      <c r="J71" s="756"/>
      <c r="K71" s="756"/>
      <c r="L71" s="663"/>
      <c r="M71" s="663"/>
      <c r="N71" s="759"/>
    </row>
    <row r="72" spans="1:14" ht="48" customHeight="1" x14ac:dyDescent="0.2">
      <c r="A72" s="310"/>
      <c r="B72" s="789" t="s">
        <v>2492</v>
      </c>
      <c r="C72" s="1097"/>
      <c r="D72" s="871" t="s">
        <v>2493</v>
      </c>
      <c r="E72" s="871"/>
      <c r="F72" s="756"/>
      <c r="G72" s="756"/>
      <c r="H72" s="666"/>
      <c r="I72" s="663"/>
      <c r="J72" s="756"/>
      <c r="K72" s="756"/>
      <c r="L72" s="663"/>
      <c r="M72" s="663"/>
      <c r="N72" s="759"/>
    </row>
    <row r="73" spans="1:14" ht="36" customHeight="1" x14ac:dyDescent="0.2">
      <c r="A73" s="310"/>
      <c r="B73" s="789" t="s">
        <v>2494</v>
      </c>
      <c r="C73" s="507" t="s">
        <v>3016</v>
      </c>
      <c r="D73" s="869" t="s">
        <v>2495</v>
      </c>
      <c r="E73" s="870"/>
      <c r="F73" s="765"/>
      <c r="G73" s="756"/>
      <c r="H73" s="766"/>
      <c r="I73" s="534"/>
      <c r="J73" s="756"/>
      <c r="K73" s="756"/>
      <c r="L73" s="663"/>
      <c r="M73" s="663"/>
      <c r="N73" s="759"/>
    </row>
    <row r="74" spans="1:14" ht="28.5" customHeight="1" x14ac:dyDescent="0.2">
      <c r="A74" s="313"/>
      <c r="B74" s="315" t="s">
        <v>2496</v>
      </c>
      <c r="C74" s="315" t="s">
        <v>2496</v>
      </c>
      <c r="D74" s="871"/>
      <c r="E74" s="871"/>
      <c r="F74" s="756"/>
      <c r="G74" s="756"/>
      <c r="H74" s="666"/>
      <c r="I74" s="663"/>
      <c r="J74" s="756"/>
      <c r="K74" s="756"/>
      <c r="L74" s="759"/>
      <c r="M74" s="759"/>
      <c r="N74" s="759"/>
    </row>
    <row r="75" spans="1:14" ht="51.75" customHeight="1" x14ac:dyDescent="0.2">
      <c r="A75" s="310"/>
      <c r="B75" s="789" t="s">
        <v>2497</v>
      </c>
      <c r="C75" s="80" t="s">
        <v>3017</v>
      </c>
      <c r="D75" s="871" t="s">
        <v>59</v>
      </c>
      <c r="E75" s="871"/>
      <c r="F75" s="756"/>
      <c r="G75" s="756"/>
      <c r="H75" s="666"/>
      <c r="I75" s="663"/>
      <c r="J75" s="756"/>
      <c r="K75" s="756"/>
      <c r="L75" s="663"/>
      <c r="M75" s="663"/>
      <c r="N75" s="759"/>
    </row>
    <row r="76" spans="1:14" ht="109.5" customHeight="1" x14ac:dyDescent="0.2">
      <c r="A76" s="310"/>
      <c r="B76" s="789" t="s">
        <v>2498</v>
      </c>
      <c r="C76" s="80" t="s">
        <v>3018</v>
      </c>
      <c r="D76" s="871" t="s">
        <v>2499</v>
      </c>
      <c r="E76" s="871"/>
      <c r="F76" s="756"/>
      <c r="G76" s="756"/>
      <c r="H76" s="666"/>
      <c r="I76" s="663"/>
      <c r="J76" s="756"/>
      <c r="K76" s="756"/>
      <c r="L76" s="663"/>
      <c r="M76" s="663"/>
      <c r="N76" s="759"/>
    </row>
    <row r="78" spans="1:14" x14ac:dyDescent="0.2">
      <c r="A78" s="866" t="s">
        <v>2500</v>
      </c>
      <c r="B78" s="866"/>
      <c r="C78" s="866"/>
      <c r="D78" s="866"/>
      <c r="E78" s="866"/>
      <c r="F78" s="866"/>
      <c r="G78" s="866"/>
      <c r="H78" s="866"/>
    </row>
    <row r="79" spans="1:14" x14ac:dyDescent="0.2">
      <c r="A79" s="862" t="s">
        <v>2501</v>
      </c>
      <c r="B79" s="862"/>
      <c r="C79" s="862"/>
      <c r="D79" s="862"/>
      <c r="E79" s="862"/>
      <c r="F79" s="862"/>
      <c r="G79" s="862"/>
      <c r="H79" s="862"/>
    </row>
    <row r="80" spans="1:14" ht="48.75" customHeight="1" x14ac:dyDescent="0.2">
      <c r="A80" s="867" t="s">
        <v>2906</v>
      </c>
      <c r="B80" s="868"/>
      <c r="C80" s="868"/>
      <c r="D80" s="868"/>
      <c r="E80" s="868"/>
      <c r="F80" s="868"/>
      <c r="G80" s="868"/>
      <c r="H80" s="868"/>
    </row>
    <row r="81" spans="1:14" ht="15" customHeight="1" x14ac:dyDescent="0.2">
      <c r="A81" s="864" t="s">
        <v>2849</v>
      </c>
      <c r="B81" s="864"/>
      <c r="C81" s="864"/>
      <c r="D81" s="864"/>
      <c r="E81" s="864"/>
      <c r="F81" s="864"/>
      <c r="G81" s="864"/>
      <c r="H81" s="864"/>
      <c r="I81" s="29"/>
      <c r="J81" s="29"/>
      <c r="K81" s="29"/>
      <c r="L81" s="29"/>
      <c r="M81" s="29"/>
      <c r="N81" s="29"/>
    </row>
    <row r="82" spans="1:14" x14ac:dyDescent="0.2">
      <c r="A82" s="862" t="s">
        <v>2502</v>
      </c>
      <c r="B82" s="862"/>
      <c r="C82" s="862"/>
      <c r="D82" s="862"/>
      <c r="E82" s="862"/>
      <c r="F82" s="862"/>
      <c r="G82" s="862"/>
      <c r="H82" s="862"/>
    </row>
    <row r="83" spans="1:14" x14ac:dyDescent="0.2">
      <c r="A83" s="862" t="s">
        <v>2503</v>
      </c>
      <c r="B83" s="862"/>
      <c r="C83" s="862"/>
      <c r="D83" s="862"/>
      <c r="E83" s="862"/>
      <c r="F83" s="862"/>
      <c r="G83" s="862"/>
      <c r="H83" s="862"/>
    </row>
    <row r="84" spans="1:14" ht="30" customHeight="1" x14ac:dyDescent="0.2">
      <c r="A84" s="855" t="s">
        <v>2907</v>
      </c>
      <c r="B84" s="855"/>
      <c r="C84" s="855"/>
      <c r="D84" s="855"/>
      <c r="E84" s="855"/>
      <c r="F84" s="855"/>
      <c r="G84" s="855"/>
      <c r="H84" s="855"/>
      <c r="I84" s="540"/>
      <c r="J84" s="540"/>
      <c r="K84" s="540"/>
      <c r="L84" s="541"/>
      <c r="M84" s="541"/>
      <c r="N84" s="538"/>
    </row>
    <row r="85" spans="1:14" x14ac:dyDescent="0.2">
      <c r="A85" s="862" t="s">
        <v>2848</v>
      </c>
      <c r="B85" s="862"/>
      <c r="C85" s="862"/>
      <c r="D85" s="862"/>
      <c r="E85" s="862"/>
      <c r="F85" s="862"/>
      <c r="G85" s="862"/>
      <c r="H85" s="862"/>
      <c r="N85" s="538"/>
    </row>
    <row r="86" spans="1:14" x14ac:dyDescent="0.2">
      <c r="A86" s="862" t="s">
        <v>2504</v>
      </c>
      <c r="B86" s="862"/>
      <c r="C86" s="862"/>
      <c r="D86" s="862"/>
      <c r="E86" s="862"/>
      <c r="F86" s="862"/>
      <c r="G86" s="862"/>
      <c r="H86" s="862"/>
      <c r="N86" s="538"/>
    </row>
    <row r="87" spans="1:14" ht="48" customHeight="1" x14ac:dyDescent="0.2">
      <c r="A87" s="865"/>
      <c r="B87" s="865"/>
      <c r="C87" s="865"/>
      <c r="D87" s="865"/>
      <c r="E87" s="865"/>
      <c r="F87" s="865"/>
      <c r="G87" s="865"/>
      <c r="H87" s="865"/>
      <c r="N87" s="538"/>
    </row>
    <row r="88" spans="1:14" ht="14.25" customHeight="1" x14ac:dyDescent="0.2">
      <c r="A88" s="866" t="s">
        <v>1007</v>
      </c>
      <c r="B88" s="866"/>
      <c r="C88" s="866"/>
      <c r="D88" s="866"/>
      <c r="E88" s="866"/>
      <c r="F88" s="866"/>
      <c r="G88" s="866"/>
      <c r="H88" s="866"/>
    </row>
    <row r="89" spans="1:14" ht="18.75" x14ac:dyDescent="0.2">
      <c r="A89" s="862" t="s">
        <v>2425</v>
      </c>
      <c r="B89" s="862"/>
      <c r="C89" s="862"/>
      <c r="D89" s="862"/>
      <c r="E89" s="862"/>
      <c r="F89" s="862"/>
      <c r="G89" s="862"/>
      <c r="H89" s="862"/>
    </row>
    <row r="90" spans="1:14" ht="15" customHeight="1" x14ac:dyDescent="0.2">
      <c r="A90" s="862" t="s">
        <v>2847</v>
      </c>
      <c r="B90" s="862"/>
      <c r="C90" s="862"/>
      <c r="D90" s="862"/>
      <c r="E90" s="862"/>
      <c r="F90" s="862"/>
      <c r="G90" s="862"/>
      <c r="H90" s="862"/>
    </row>
    <row r="91" spans="1:14" ht="15.75" customHeight="1" x14ac:dyDescent="0.2">
      <c r="A91" s="861" t="s">
        <v>2505</v>
      </c>
      <c r="B91" s="861"/>
      <c r="C91" s="861"/>
      <c r="D91" s="861"/>
      <c r="E91" s="861"/>
      <c r="F91" s="861"/>
      <c r="G91" s="861"/>
      <c r="H91" s="861"/>
      <c r="I91" s="750"/>
      <c r="J91" s="750"/>
      <c r="K91" s="750"/>
    </row>
    <row r="92" spans="1:14" ht="15.75" customHeight="1" x14ac:dyDescent="0.2">
      <c r="A92" s="862" t="s">
        <v>2506</v>
      </c>
      <c r="B92" s="862"/>
      <c r="C92" s="862"/>
      <c r="D92" s="862"/>
      <c r="E92" s="862"/>
      <c r="F92" s="862"/>
      <c r="G92" s="862"/>
      <c r="H92" s="862"/>
      <c r="I92" s="25"/>
      <c r="J92" s="25"/>
      <c r="K92" s="25"/>
      <c r="L92" s="25"/>
      <c r="M92" s="25"/>
    </row>
    <row r="93" spans="1:14" ht="15.75" customHeight="1" x14ac:dyDescent="0.2">
      <c r="A93" s="863" t="s">
        <v>2846</v>
      </c>
      <c r="B93" s="863"/>
      <c r="C93" s="863"/>
      <c r="D93" s="863"/>
      <c r="E93" s="863"/>
      <c r="F93" s="863"/>
      <c r="G93" s="863"/>
      <c r="H93" s="863"/>
    </row>
    <row r="94" spans="1:14" ht="18" customHeight="1" x14ac:dyDescent="0.2">
      <c r="A94" s="864" t="s">
        <v>2845</v>
      </c>
      <c r="B94" s="864"/>
      <c r="C94" s="864"/>
      <c r="D94" s="864"/>
      <c r="E94" s="864"/>
      <c r="F94" s="864"/>
      <c r="G94" s="864"/>
      <c r="H94" s="864"/>
      <c r="I94" s="29"/>
      <c r="J94" s="29"/>
      <c r="K94" s="29"/>
      <c r="L94" s="29"/>
      <c r="M94" s="29"/>
      <c r="N94" s="29"/>
    </row>
    <row r="95" spans="1:14" x14ac:dyDescent="0.2">
      <c r="A95" s="861" t="s">
        <v>2844</v>
      </c>
      <c r="B95" s="861"/>
      <c r="C95" s="861"/>
      <c r="D95" s="861"/>
      <c r="E95" s="861"/>
      <c r="F95" s="861"/>
      <c r="G95" s="861"/>
      <c r="H95" s="861"/>
      <c r="I95" s="29"/>
      <c r="J95" s="29"/>
      <c r="K95" s="29"/>
      <c r="L95" s="29"/>
      <c r="N95" s="538"/>
    </row>
    <row r="96" spans="1:14" ht="15.75" customHeight="1" x14ac:dyDescent="0.2">
      <c r="A96" s="861" t="s">
        <v>2843</v>
      </c>
      <c r="B96" s="861"/>
      <c r="C96" s="861"/>
      <c r="D96" s="861"/>
      <c r="E96" s="861"/>
      <c r="F96" s="861"/>
      <c r="G96" s="861"/>
      <c r="H96" s="861"/>
      <c r="I96" s="29"/>
      <c r="J96" s="29"/>
      <c r="K96" s="29"/>
      <c r="L96" s="29"/>
      <c r="M96" s="29"/>
      <c r="N96" s="29"/>
    </row>
    <row r="97" spans="1:14" ht="15.75" customHeight="1" x14ac:dyDescent="0.2">
      <c r="A97" s="861" t="s">
        <v>2842</v>
      </c>
      <c r="B97" s="861"/>
      <c r="C97" s="861"/>
      <c r="D97" s="861"/>
      <c r="E97" s="861"/>
      <c r="F97" s="861"/>
      <c r="G97" s="861"/>
      <c r="H97" s="861"/>
      <c r="I97" s="750"/>
      <c r="J97" s="750"/>
      <c r="K97" s="750"/>
      <c r="L97" s="29"/>
      <c r="N97" s="538"/>
    </row>
    <row r="98" spans="1:14" ht="14.25" customHeight="1" x14ac:dyDescent="0.2">
      <c r="A98" s="862" t="s">
        <v>2841</v>
      </c>
      <c r="B98" s="862"/>
      <c r="C98" s="862"/>
      <c r="D98" s="862"/>
      <c r="E98" s="862"/>
      <c r="F98" s="862"/>
      <c r="G98" s="862"/>
      <c r="H98" s="862"/>
    </row>
    <row r="99" spans="1:14" ht="16.5" customHeight="1" x14ac:dyDescent="0.2">
      <c r="A99" s="861" t="s">
        <v>2840</v>
      </c>
      <c r="B99" s="861"/>
      <c r="C99" s="861"/>
      <c r="D99" s="861"/>
      <c r="E99" s="861"/>
      <c r="F99" s="861"/>
      <c r="G99" s="861"/>
      <c r="H99" s="861"/>
    </row>
    <row r="100" spans="1:14" ht="15.75" customHeight="1" x14ac:dyDescent="0.2">
      <c r="A100" s="861" t="s">
        <v>2839</v>
      </c>
      <c r="B100" s="861"/>
      <c r="C100" s="861"/>
      <c r="D100" s="861"/>
      <c r="E100" s="861"/>
      <c r="F100" s="861"/>
      <c r="G100" s="861"/>
      <c r="H100" s="861"/>
      <c r="I100" s="29"/>
      <c r="J100" s="29"/>
      <c r="K100" s="29"/>
      <c r="L100" s="29"/>
      <c r="M100" s="29"/>
    </row>
    <row r="101" spans="1:14" ht="15.75" customHeight="1" x14ac:dyDescent="0.2">
      <c r="A101" s="862" t="s">
        <v>2507</v>
      </c>
      <c r="B101" s="862"/>
      <c r="C101" s="862"/>
      <c r="D101" s="862"/>
      <c r="E101" s="862"/>
      <c r="F101" s="862"/>
      <c r="G101" s="862"/>
      <c r="H101" s="862"/>
      <c r="I101" s="543"/>
      <c r="J101" s="543"/>
      <c r="K101" s="543"/>
    </row>
    <row r="102" spans="1:14" ht="16.5" customHeight="1" x14ac:dyDescent="0.2">
      <c r="A102" s="863" t="s">
        <v>2508</v>
      </c>
      <c r="B102" s="863"/>
      <c r="C102" s="863"/>
      <c r="D102" s="863"/>
      <c r="E102" s="863"/>
      <c r="F102" s="863"/>
      <c r="G102" s="863"/>
      <c r="H102" s="863"/>
    </row>
    <row r="103" spans="1:14" ht="15.75" customHeight="1" x14ac:dyDescent="0.2">
      <c r="A103" s="863" t="s">
        <v>2838</v>
      </c>
      <c r="B103" s="863"/>
      <c r="C103" s="863"/>
      <c r="D103" s="863"/>
      <c r="E103" s="863"/>
      <c r="F103" s="863"/>
      <c r="G103" s="863"/>
      <c r="H103" s="863"/>
    </row>
    <row r="104" spans="1:14" ht="16.5" customHeight="1" x14ac:dyDescent="0.2">
      <c r="A104" s="861" t="s">
        <v>2509</v>
      </c>
      <c r="B104" s="861"/>
      <c r="C104" s="861"/>
      <c r="D104" s="861"/>
      <c r="E104" s="861"/>
      <c r="F104" s="861"/>
      <c r="G104" s="861"/>
      <c r="H104" s="861"/>
      <c r="I104" s="29"/>
      <c r="J104" s="29"/>
      <c r="K104" s="29"/>
      <c r="L104" s="29"/>
      <c r="M104" s="29"/>
      <c r="N104" s="29"/>
    </row>
    <row r="105" spans="1:14" ht="16.5" customHeight="1" x14ac:dyDescent="0.2">
      <c r="A105" s="861" t="s">
        <v>2775</v>
      </c>
      <c r="B105" s="861"/>
      <c r="C105" s="861"/>
      <c r="D105" s="861"/>
      <c r="E105" s="861"/>
      <c r="F105" s="861"/>
      <c r="G105" s="861"/>
      <c r="H105" s="861"/>
      <c r="I105" s="29"/>
      <c r="J105" s="29"/>
      <c r="K105" s="29"/>
      <c r="L105" s="29"/>
      <c r="M105" s="29"/>
      <c r="N105" s="29"/>
    </row>
    <row r="106" spans="1:14" ht="15.75" customHeight="1" x14ac:dyDescent="0.2">
      <c r="A106" s="861" t="s">
        <v>2837</v>
      </c>
      <c r="B106" s="861"/>
      <c r="C106" s="861"/>
      <c r="D106" s="861"/>
      <c r="E106" s="861"/>
      <c r="F106" s="861"/>
      <c r="G106" s="861"/>
      <c r="H106" s="861"/>
      <c r="I106" s="29"/>
      <c r="J106" s="29"/>
      <c r="K106" s="29"/>
      <c r="L106" s="29"/>
      <c r="M106" s="29"/>
      <c r="N106" s="29"/>
    </row>
    <row r="107" spans="1:14" ht="17.25" customHeight="1" x14ac:dyDescent="0.2">
      <c r="A107" s="861" t="s">
        <v>2836</v>
      </c>
      <c r="B107" s="861"/>
      <c r="C107" s="861"/>
      <c r="D107" s="861"/>
      <c r="E107" s="861"/>
      <c r="F107" s="861"/>
      <c r="G107" s="861"/>
      <c r="H107" s="861"/>
    </row>
    <row r="108" spans="1:14" ht="15.75" customHeight="1" x14ac:dyDescent="0.2">
      <c r="A108" s="862" t="s">
        <v>2835</v>
      </c>
      <c r="B108" s="862"/>
      <c r="C108" s="862"/>
      <c r="D108" s="862"/>
      <c r="E108" s="862"/>
      <c r="F108" s="862"/>
      <c r="G108" s="862"/>
      <c r="H108" s="862"/>
    </row>
  </sheetData>
  <mergeCells count="102">
    <mergeCell ref="D4:E4"/>
    <mergeCell ref="C9:C13"/>
    <mergeCell ref="C18:C22"/>
    <mergeCell ref="C66:C67"/>
    <mergeCell ref="C71:C72"/>
    <mergeCell ref="A5:B7"/>
    <mergeCell ref="D5:E5"/>
    <mergeCell ref="I5:K5"/>
    <mergeCell ref="D6:E7"/>
    <mergeCell ref="F6:F7"/>
    <mergeCell ref="G6:G7"/>
    <mergeCell ref="H6:H7"/>
    <mergeCell ref="J6:K6"/>
    <mergeCell ref="D12:E12"/>
    <mergeCell ref="L6:L7"/>
    <mergeCell ref="M6:M7"/>
    <mergeCell ref="N6:N7"/>
    <mergeCell ref="D8:E8"/>
    <mergeCell ref="G8:H8"/>
    <mergeCell ref="J8:K8"/>
    <mergeCell ref="D9:E9"/>
    <mergeCell ref="G9:H9"/>
    <mergeCell ref="J9:K9"/>
    <mergeCell ref="D10:E10"/>
    <mergeCell ref="D11:E11"/>
    <mergeCell ref="D30:E30"/>
    <mergeCell ref="D13:E13"/>
    <mergeCell ref="D14:E14"/>
    <mergeCell ref="D15:E15"/>
    <mergeCell ref="D16:E16"/>
    <mergeCell ref="D17:E17"/>
    <mergeCell ref="D19:E19"/>
    <mergeCell ref="D20:N20"/>
    <mergeCell ref="D21:E21"/>
    <mergeCell ref="D22:E22"/>
    <mergeCell ref="D23:E23"/>
    <mergeCell ref="D24:E24"/>
    <mergeCell ref="D53:E53"/>
    <mergeCell ref="D32:E32"/>
    <mergeCell ref="D42:E42"/>
    <mergeCell ref="D43:E43"/>
    <mergeCell ref="D44:E44"/>
    <mergeCell ref="D45:E45"/>
    <mergeCell ref="D46:E46"/>
    <mergeCell ref="D47:E47"/>
    <mergeCell ref="D48:E48"/>
    <mergeCell ref="D50:E50"/>
    <mergeCell ref="D51:E51"/>
    <mergeCell ref="D52:E52"/>
    <mergeCell ref="D65:E65"/>
    <mergeCell ref="D54:E54"/>
    <mergeCell ref="D55:E55"/>
    <mergeCell ref="D56:E56"/>
    <mergeCell ref="D57:E57"/>
    <mergeCell ref="D58:E58"/>
    <mergeCell ref="D59:E59"/>
    <mergeCell ref="D60:E60"/>
    <mergeCell ref="D61:E61"/>
    <mergeCell ref="D62:E62"/>
    <mergeCell ref="D63:E63"/>
    <mergeCell ref="D64:E64"/>
    <mergeCell ref="A79:H79"/>
    <mergeCell ref="D66:E66"/>
    <mergeCell ref="D67:E68"/>
    <mergeCell ref="D69:E69"/>
    <mergeCell ref="D70:E70"/>
    <mergeCell ref="D71:E71"/>
    <mergeCell ref="D72:E72"/>
    <mergeCell ref="D73:E73"/>
    <mergeCell ref="D74:E74"/>
    <mergeCell ref="D75:E75"/>
    <mergeCell ref="D76:E76"/>
    <mergeCell ref="A78:H78"/>
    <mergeCell ref="A91:H91"/>
    <mergeCell ref="A80:H80"/>
    <mergeCell ref="A81:H81"/>
    <mergeCell ref="A82:H82"/>
    <mergeCell ref="A83:H83"/>
    <mergeCell ref="A84:H84"/>
    <mergeCell ref="A85:H85"/>
    <mergeCell ref="A86:H86"/>
    <mergeCell ref="A87:H87"/>
    <mergeCell ref="A88:H88"/>
    <mergeCell ref="A89:H89"/>
    <mergeCell ref="A90:H90"/>
    <mergeCell ref="A103:H103"/>
    <mergeCell ref="A92:H92"/>
    <mergeCell ref="A93:H93"/>
    <mergeCell ref="A94:H94"/>
    <mergeCell ref="A95:H95"/>
    <mergeCell ref="A96:H96"/>
    <mergeCell ref="A97:H97"/>
    <mergeCell ref="A98:H98"/>
    <mergeCell ref="A99:H99"/>
    <mergeCell ref="A100:H100"/>
    <mergeCell ref="A101:H101"/>
    <mergeCell ref="A102:H102"/>
    <mergeCell ref="A104:H104"/>
    <mergeCell ref="A105:H105"/>
    <mergeCell ref="A106:H106"/>
    <mergeCell ref="A107:H107"/>
    <mergeCell ref="A108:H108"/>
  </mergeCells>
  <pageMargins left="0.39370078740157483" right="0.39370078740157483" top="0.39370078740157483" bottom="0.39370078740157483" header="0" footer="0"/>
  <pageSetup paperSize="9" scale="21" orientation="landscape" r:id="rId1"/>
  <headerFooter>
    <oddHeader>&amp;L&amp;"Calibri"&amp;10&amp;K000000ВНУТРЕННЯЯ ИНФОРМАЦИЯ&amp;1#_x000D_&amp;"Calibri"&amp;11&amp;K000000&amp;"times new roman"&amp;10&amp;KB3B3B3&amp;BВНУТРЕННЯЯ ИНФОРМАЦИЯ</oddHeader>
    <oddFooter>&amp;L&amp;"times new roman"&amp;10&amp;KB3B3B3&amp;BВНУТРЕННЯЯ ИНФОРМАЦИЯ</oddFooter>
    <evenHeader>&amp;L&amp;"times new roman"&amp;10&amp;KB3B3B3&amp;BВНУТРЕННЯЯ ИНФОРМАЦИЯ</evenHeader>
    <evenFooter>&amp;L&amp;"times new roman"&amp;10&amp;KB3B3B3&amp;BВНУТРЕННЯЯ ИНФОРМАЦИЯ</evenFooter>
    <firstHeader>&amp;L&amp;"times new roman"&amp;10&amp;KB3B3B3&amp;BВНУТРЕННЯЯ ИНФОРМАЦИЯ</firstHeader>
    <firstFooter>&amp;L&amp;"times new roman"&amp;10&amp;KB3B3B3&amp;BВНУТРЕННЯЯ ИНФОРМАЦИЯ</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6EC58-C3ED-43A4-B8AF-0072DE2B9A91}">
  <sheetPr>
    <tabColor theme="5" tint="0.59999389629810485"/>
  </sheetPr>
  <dimension ref="A2:C74"/>
  <sheetViews>
    <sheetView view="pageBreakPreview" zoomScale="85" zoomScaleNormal="70" zoomScaleSheetLayoutView="85" workbookViewId="0">
      <selection activeCell="A5" sqref="A5:B7"/>
    </sheetView>
  </sheetViews>
  <sheetFormatPr defaultRowHeight="15.75" x14ac:dyDescent="0.2"/>
  <cols>
    <col min="1" max="1" width="12.33203125" style="751" customWidth="1"/>
    <col min="2" max="2" width="76.6640625" style="29" customWidth="1"/>
    <col min="3" max="3" width="61" style="539" customWidth="1"/>
  </cols>
  <sheetData>
    <row r="2" spans="1:3" ht="18.75" x14ac:dyDescent="0.2">
      <c r="A2" s="409" t="s">
        <v>2451</v>
      </c>
      <c r="B2" s="409"/>
      <c r="C2" s="526"/>
    </row>
    <row r="3" spans="1:3" x14ac:dyDescent="0.2">
      <c r="B3" s="527"/>
      <c r="C3" s="530"/>
    </row>
    <row r="4" spans="1:3" x14ac:dyDescent="0.2">
      <c r="A4" s="777" t="s">
        <v>270</v>
      </c>
      <c r="B4" s="777" t="s">
        <v>208</v>
      </c>
      <c r="C4" s="777" t="s">
        <v>2452</v>
      </c>
    </row>
    <row r="5" spans="1:3" ht="18.75" x14ac:dyDescent="0.2">
      <c r="A5" s="890" t="s">
        <v>2453</v>
      </c>
      <c r="B5" s="890"/>
      <c r="C5" s="757" t="s">
        <v>2785</v>
      </c>
    </row>
    <row r="6" spans="1:3" x14ac:dyDescent="0.2">
      <c r="A6" s="890"/>
      <c r="B6" s="890"/>
      <c r="C6" s="757" t="s">
        <v>2786</v>
      </c>
    </row>
    <row r="7" spans="1:3" ht="42.75" customHeight="1" x14ac:dyDescent="0.2">
      <c r="A7" s="531" t="s">
        <v>1091</v>
      </c>
      <c r="B7" s="532" t="s">
        <v>2360</v>
      </c>
      <c r="C7" s="653"/>
    </row>
    <row r="8" spans="1:3" x14ac:dyDescent="0.2">
      <c r="A8" s="313" t="s">
        <v>230</v>
      </c>
      <c r="B8" s="448" t="s">
        <v>2361</v>
      </c>
      <c r="C8" s="759"/>
    </row>
    <row r="9" spans="1:3" ht="63" x14ac:dyDescent="0.2">
      <c r="A9" s="310" t="s">
        <v>231</v>
      </c>
      <c r="B9" s="507" t="s">
        <v>2362</v>
      </c>
      <c r="C9" s="753" t="s">
        <v>2908</v>
      </c>
    </row>
    <row r="10" spans="1:3" ht="18.75" x14ac:dyDescent="0.2">
      <c r="A10" s="310" t="s">
        <v>232</v>
      </c>
      <c r="B10" s="507" t="s">
        <v>2787</v>
      </c>
      <c r="C10" s="753" t="s">
        <v>12</v>
      </c>
    </row>
    <row r="11" spans="1:3" ht="32.25" customHeight="1" x14ac:dyDescent="0.2">
      <c r="A11" s="310" t="s">
        <v>233</v>
      </c>
      <c r="B11" s="507" t="s">
        <v>2909</v>
      </c>
      <c r="C11" s="663"/>
    </row>
    <row r="12" spans="1:3" x14ac:dyDescent="0.2">
      <c r="A12" s="310"/>
      <c r="B12" s="507" t="s">
        <v>2365</v>
      </c>
      <c r="C12" s="753" t="s">
        <v>1</v>
      </c>
    </row>
    <row r="13" spans="1:3" x14ac:dyDescent="0.2">
      <c r="A13" s="310"/>
      <c r="B13" s="507" t="s">
        <v>2366</v>
      </c>
      <c r="C13" s="753" t="s">
        <v>251</v>
      </c>
    </row>
    <row r="14" spans="1:3" x14ac:dyDescent="0.2">
      <c r="A14" s="313" t="s">
        <v>239</v>
      </c>
      <c r="B14" s="448" t="s">
        <v>414</v>
      </c>
      <c r="C14" s="759"/>
    </row>
    <row r="15" spans="1:3" x14ac:dyDescent="0.2">
      <c r="A15" s="310" t="s">
        <v>240</v>
      </c>
      <c r="B15" s="507" t="s">
        <v>2367</v>
      </c>
      <c r="C15" s="663"/>
    </row>
    <row r="16" spans="1:3" x14ac:dyDescent="0.2">
      <c r="A16" s="310"/>
      <c r="B16" s="507" t="s">
        <v>2368</v>
      </c>
      <c r="C16" s="664" t="s">
        <v>416</v>
      </c>
    </row>
    <row r="17" spans="1:3" x14ac:dyDescent="0.2">
      <c r="A17" s="310"/>
      <c r="B17" s="507" t="s">
        <v>2369</v>
      </c>
      <c r="C17" s="664" t="s">
        <v>416</v>
      </c>
    </row>
    <row r="18" spans="1:3" x14ac:dyDescent="0.2">
      <c r="A18" s="310"/>
      <c r="B18" s="507" t="s">
        <v>2370</v>
      </c>
      <c r="C18" s="753" t="s">
        <v>58</v>
      </c>
    </row>
    <row r="19" spans="1:3" ht="18.75" x14ac:dyDescent="0.2">
      <c r="A19" s="310" t="s">
        <v>241</v>
      </c>
      <c r="B19" s="507" t="s">
        <v>2788</v>
      </c>
      <c r="C19" s="663"/>
    </row>
    <row r="20" spans="1:3" x14ac:dyDescent="0.2">
      <c r="A20" s="310"/>
      <c r="B20" s="448" t="s">
        <v>2372</v>
      </c>
      <c r="C20" s="663"/>
    </row>
    <row r="21" spans="1:3" x14ac:dyDescent="0.2">
      <c r="A21" s="310"/>
      <c r="B21" s="509" t="s">
        <v>2373</v>
      </c>
      <c r="C21" s="756" t="s">
        <v>416</v>
      </c>
    </row>
    <row r="22" spans="1:3" x14ac:dyDescent="0.2">
      <c r="A22" s="310"/>
      <c r="B22" s="509" t="s">
        <v>2374</v>
      </c>
      <c r="C22" s="663" t="s">
        <v>1897</v>
      </c>
    </row>
    <row r="23" spans="1:3" ht="63" x14ac:dyDescent="0.2">
      <c r="A23" s="310"/>
      <c r="B23" s="509" t="s">
        <v>2375</v>
      </c>
      <c r="C23" s="655" t="s">
        <v>2789</v>
      </c>
    </row>
    <row r="24" spans="1:3" x14ac:dyDescent="0.2">
      <c r="A24" s="310"/>
      <c r="B24" s="448" t="s">
        <v>2377</v>
      </c>
      <c r="C24" s="663"/>
    </row>
    <row r="25" spans="1:3" x14ac:dyDescent="0.2">
      <c r="A25" s="310"/>
      <c r="B25" s="509" t="s">
        <v>2378</v>
      </c>
      <c r="C25" s="753" t="s">
        <v>1857</v>
      </c>
    </row>
    <row r="26" spans="1:3" ht="18.75" x14ac:dyDescent="0.2">
      <c r="A26" s="310" t="s">
        <v>276</v>
      </c>
      <c r="B26" s="507" t="s">
        <v>2790</v>
      </c>
      <c r="C26" s="748"/>
    </row>
    <row r="27" spans="1:3" x14ac:dyDescent="0.2">
      <c r="A27" s="310"/>
      <c r="B27" s="509" t="s">
        <v>2380</v>
      </c>
      <c r="C27" s="748" t="s">
        <v>854</v>
      </c>
    </row>
    <row r="28" spans="1:3" x14ac:dyDescent="0.2">
      <c r="A28" s="310"/>
      <c r="B28" s="509" t="s">
        <v>2381</v>
      </c>
      <c r="C28" s="748" t="s">
        <v>58</v>
      </c>
    </row>
    <row r="29" spans="1:3" ht="31.5" x14ac:dyDescent="0.2">
      <c r="A29" s="310" t="s">
        <v>1178</v>
      </c>
      <c r="B29" s="507" t="s">
        <v>2382</v>
      </c>
      <c r="C29" s="748" t="s">
        <v>2466</v>
      </c>
    </row>
    <row r="30" spans="1:3" x14ac:dyDescent="0.2">
      <c r="A30" s="313" t="s">
        <v>242</v>
      </c>
      <c r="B30" s="448" t="s">
        <v>1665</v>
      </c>
      <c r="C30" s="748"/>
    </row>
    <row r="31" spans="1:3" x14ac:dyDescent="0.2">
      <c r="A31" s="310" t="s">
        <v>238</v>
      </c>
      <c r="B31" s="507" t="s">
        <v>2384</v>
      </c>
      <c r="C31" s="663"/>
    </row>
    <row r="32" spans="1:3" ht="81.75" customHeight="1" x14ac:dyDescent="0.2">
      <c r="A32" s="310"/>
      <c r="B32" s="509" t="s">
        <v>2385</v>
      </c>
      <c r="C32" s="756" t="s">
        <v>2470</v>
      </c>
    </row>
    <row r="33" spans="1:3" ht="85.5" customHeight="1" x14ac:dyDescent="0.2">
      <c r="A33" s="310"/>
      <c r="B33" s="509"/>
      <c r="C33" s="756" t="s">
        <v>2470</v>
      </c>
    </row>
    <row r="34" spans="1:3" ht="18.75" x14ac:dyDescent="0.2">
      <c r="A34" s="310"/>
      <c r="B34" s="509" t="s">
        <v>2731</v>
      </c>
      <c r="C34" s="665" t="s">
        <v>15</v>
      </c>
    </row>
    <row r="35" spans="1:3" x14ac:dyDescent="0.2">
      <c r="A35" s="310" t="s">
        <v>243</v>
      </c>
      <c r="B35" s="507" t="s">
        <v>2388</v>
      </c>
      <c r="C35" s="663"/>
    </row>
    <row r="36" spans="1:3" ht="106.5" customHeight="1" x14ac:dyDescent="0.2">
      <c r="A36" s="310"/>
      <c r="B36" s="509" t="s">
        <v>2385</v>
      </c>
      <c r="C36" s="787" t="s">
        <v>2791</v>
      </c>
    </row>
    <row r="37" spans="1:3" ht="71.25" customHeight="1" x14ac:dyDescent="0.2">
      <c r="A37" s="310"/>
      <c r="B37" s="509" t="s">
        <v>2389</v>
      </c>
      <c r="C37" s="787" t="s">
        <v>16</v>
      </c>
    </row>
    <row r="38" spans="1:3" x14ac:dyDescent="0.2">
      <c r="A38" s="313" t="s">
        <v>246</v>
      </c>
      <c r="B38" s="448" t="s">
        <v>2390</v>
      </c>
      <c r="C38" s="759"/>
    </row>
    <row r="39" spans="1:3" x14ac:dyDescent="0.2">
      <c r="A39" s="313"/>
      <c r="B39" s="509" t="s">
        <v>2391</v>
      </c>
      <c r="C39" s="753" t="s">
        <v>416</v>
      </c>
    </row>
    <row r="40" spans="1:3" ht="75" customHeight="1" x14ac:dyDescent="0.2">
      <c r="A40" s="313"/>
      <c r="B40" s="509" t="s">
        <v>2792</v>
      </c>
      <c r="C40" s="753" t="s">
        <v>2556</v>
      </c>
    </row>
    <row r="41" spans="1:3" x14ac:dyDescent="0.2">
      <c r="A41" s="313" t="s">
        <v>244</v>
      </c>
      <c r="B41" s="448" t="s">
        <v>832</v>
      </c>
      <c r="C41" s="663"/>
    </row>
    <row r="42" spans="1:3" x14ac:dyDescent="0.2">
      <c r="A42" s="313"/>
      <c r="B42" s="509" t="s">
        <v>2393</v>
      </c>
      <c r="C42" s="756" t="s">
        <v>59</v>
      </c>
    </row>
    <row r="43" spans="1:3" x14ac:dyDescent="0.2">
      <c r="A43" s="313"/>
      <c r="B43" s="509" t="s">
        <v>2394</v>
      </c>
      <c r="C43" s="756" t="s">
        <v>59</v>
      </c>
    </row>
    <row r="44" spans="1:3" ht="18.75" x14ac:dyDescent="0.2">
      <c r="A44" s="313"/>
      <c r="B44" s="509" t="s">
        <v>2476</v>
      </c>
      <c r="C44" s="756" t="s">
        <v>59</v>
      </c>
    </row>
    <row r="45" spans="1:3" x14ac:dyDescent="0.2">
      <c r="A45" s="313" t="s">
        <v>248</v>
      </c>
      <c r="B45" s="448" t="s">
        <v>1311</v>
      </c>
      <c r="C45" s="759"/>
    </row>
    <row r="46" spans="1:3" ht="31.5" x14ac:dyDescent="0.2">
      <c r="A46" s="310" t="s">
        <v>2426</v>
      </c>
      <c r="B46" s="507" t="s">
        <v>2910</v>
      </c>
      <c r="C46" s="756" t="s">
        <v>2477</v>
      </c>
    </row>
    <row r="47" spans="1:3" ht="18.75" x14ac:dyDescent="0.2">
      <c r="A47" s="310" t="s">
        <v>2427</v>
      </c>
      <c r="B47" s="507" t="s">
        <v>2398</v>
      </c>
      <c r="C47" s="663"/>
    </row>
    <row r="48" spans="1:3" x14ac:dyDescent="0.2">
      <c r="A48" s="310"/>
      <c r="B48" s="509" t="s">
        <v>1662</v>
      </c>
      <c r="C48" s="753" t="s">
        <v>2</v>
      </c>
    </row>
    <row r="49" spans="1:3" ht="43.5" customHeight="1" x14ac:dyDescent="0.2">
      <c r="A49" s="310"/>
      <c r="B49" s="509" t="s">
        <v>1663</v>
      </c>
      <c r="C49" s="753" t="s">
        <v>36</v>
      </c>
    </row>
    <row r="50" spans="1:3" x14ac:dyDescent="0.2">
      <c r="A50" s="310"/>
      <c r="B50" s="509" t="s">
        <v>2399</v>
      </c>
      <c r="C50" s="753" t="s">
        <v>1</v>
      </c>
    </row>
    <row r="51" spans="1:3" ht="18.75" x14ac:dyDescent="0.2">
      <c r="A51" s="310" t="s">
        <v>2428</v>
      </c>
      <c r="B51" s="507" t="s">
        <v>2400</v>
      </c>
      <c r="C51" s="663"/>
    </row>
    <row r="52" spans="1:3" x14ac:dyDescent="0.2">
      <c r="A52" s="310"/>
      <c r="B52" s="509" t="s">
        <v>2401</v>
      </c>
      <c r="C52" s="756" t="s">
        <v>59</v>
      </c>
    </row>
    <row r="53" spans="1:3" x14ac:dyDescent="0.2">
      <c r="A53" s="310"/>
      <c r="B53" s="509" t="s">
        <v>2402</v>
      </c>
      <c r="C53" s="756" t="s">
        <v>59</v>
      </c>
    </row>
    <row r="54" spans="1:3" x14ac:dyDescent="0.2">
      <c r="A54" s="310"/>
      <c r="B54" s="509" t="s">
        <v>2403</v>
      </c>
      <c r="C54" s="756" t="s">
        <v>36</v>
      </c>
    </row>
    <row r="55" spans="1:3" ht="34.5" x14ac:dyDescent="0.2">
      <c r="A55" s="310" t="s">
        <v>2480</v>
      </c>
      <c r="B55" s="507" t="s">
        <v>2911</v>
      </c>
      <c r="C55" s="756" t="s">
        <v>13</v>
      </c>
    </row>
    <row r="57" spans="1:3" x14ac:dyDescent="0.2">
      <c r="A57" s="409" t="s">
        <v>2500</v>
      </c>
      <c r="B57" s="409"/>
    </row>
    <row r="58" spans="1:3" x14ac:dyDescent="0.2">
      <c r="A58" s="25" t="s">
        <v>2501</v>
      </c>
      <c r="B58" s="25"/>
    </row>
    <row r="59" spans="1:3" ht="78" customHeight="1" x14ac:dyDescent="0.2">
      <c r="A59" s="867" t="s">
        <v>2906</v>
      </c>
      <c r="B59" s="867"/>
      <c r="C59" s="867"/>
    </row>
    <row r="60" spans="1:3" x14ac:dyDescent="0.2">
      <c r="A60" s="25" t="s">
        <v>2502</v>
      </c>
      <c r="B60" s="25"/>
    </row>
    <row r="61" spans="1:3" x14ac:dyDescent="0.2">
      <c r="A61" s="25" t="s">
        <v>2503</v>
      </c>
      <c r="B61" s="25"/>
    </row>
    <row r="62" spans="1:3" ht="25.5" customHeight="1" x14ac:dyDescent="0.2">
      <c r="A62" s="902" t="s">
        <v>2912</v>
      </c>
      <c r="B62" s="902"/>
      <c r="C62" s="902"/>
    </row>
    <row r="63" spans="1:3" x14ac:dyDescent="0.2">
      <c r="A63" s="25" t="s">
        <v>2504</v>
      </c>
      <c r="B63" s="25"/>
    </row>
    <row r="64" spans="1:3" ht="45.75" customHeight="1" x14ac:dyDescent="0.2">
      <c r="A64" s="903" t="s">
        <v>2913</v>
      </c>
      <c r="B64" s="903"/>
      <c r="C64" s="903"/>
    </row>
    <row r="65" spans="1:3" x14ac:dyDescent="0.2">
      <c r="A65" s="25"/>
      <c r="B65" s="25"/>
    </row>
    <row r="66" spans="1:3" x14ac:dyDescent="0.2">
      <c r="A66" s="409" t="s">
        <v>1007</v>
      </c>
      <c r="B66" s="409"/>
    </row>
    <row r="67" spans="1:3" ht="18.75" x14ac:dyDescent="0.2">
      <c r="A67" s="25" t="s">
        <v>2425</v>
      </c>
      <c r="B67" s="409"/>
    </row>
    <row r="68" spans="1:3" ht="18.75" x14ac:dyDescent="0.2">
      <c r="A68" s="542" t="s">
        <v>2793</v>
      </c>
      <c r="B68" s="25"/>
    </row>
    <row r="69" spans="1:3" ht="18.75" x14ac:dyDescent="0.2">
      <c r="A69" s="25" t="s">
        <v>2794</v>
      </c>
      <c r="B69" s="25"/>
      <c r="C69" s="538"/>
    </row>
    <row r="70" spans="1:3" ht="39.75" customHeight="1" x14ac:dyDescent="0.2">
      <c r="A70" s="904" t="s">
        <v>2795</v>
      </c>
      <c r="B70" s="904"/>
      <c r="C70" s="904"/>
    </row>
    <row r="71" spans="1:3" x14ac:dyDescent="0.2">
      <c r="A71" s="864" t="s">
        <v>2796</v>
      </c>
      <c r="B71" s="864"/>
      <c r="C71" s="864"/>
    </row>
    <row r="72" spans="1:3" ht="18.75" x14ac:dyDescent="0.2">
      <c r="A72" s="25" t="s">
        <v>2797</v>
      </c>
      <c r="B72" s="25"/>
      <c r="C72" s="538"/>
    </row>
    <row r="73" spans="1:3" ht="35.25" customHeight="1" x14ac:dyDescent="0.2">
      <c r="A73" s="864" t="s">
        <v>2798</v>
      </c>
      <c r="B73" s="864"/>
      <c r="C73" s="864"/>
    </row>
    <row r="74" spans="1:3" ht="36.75" customHeight="1" x14ac:dyDescent="0.2">
      <c r="A74" s="864" t="s">
        <v>2799</v>
      </c>
      <c r="B74" s="864"/>
      <c r="C74" s="864"/>
    </row>
  </sheetData>
  <mergeCells count="8">
    <mergeCell ref="A73:C73"/>
    <mergeCell ref="A74:C74"/>
    <mergeCell ref="A5:B6"/>
    <mergeCell ref="A59:C59"/>
    <mergeCell ref="A62:C62"/>
    <mergeCell ref="A64:C64"/>
    <mergeCell ref="A70:C70"/>
    <mergeCell ref="A71:C71"/>
  </mergeCells>
  <pageMargins left="0.39370078740157483" right="0.39370078740157483" top="0.39370078740157483" bottom="0.39370078740157483" header="0" footer="0"/>
  <pageSetup paperSize="9" scale="51" orientation="portrait" r:id="rId1"/>
  <headerFooter>
    <oddHeader>&amp;L&amp;"Calibri"&amp;10&amp;K000000ВНУТРЕННЯЯ ИНФОРМАЦИЯ&amp;1#_x000D_&amp;"Calibri"&amp;11&amp;K000000&amp;"times new roman"&amp;10&amp;KB3B3B3&amp;BВНУТРЕННЯЯ ИНФОРМАЦИЯ</oddHeader>
    <oddFooter>&amp;L&amp;"times new roman"&amp;10&amp;KB3B3B3&amp;BВНУТРЕННЯЯ ИНФОРМАЦИЯ</oddFooter>
    <evenHeader>&amp;L&amp;"times new roman"&amp;10&amp;KB3B3B3&amp;BВНУТРЕННЯЯ ИНФОРМАЦИЯ</evenHeader>
    <evenFooter>&amp;L&amp;"times new roman"&amp;10&amp;KB3B3B3&amp;BВНУТРЕННЯЯ ИНФОРМАЦИЯ</evenFooter>
    <firstHeader>&amp;L&amp;"times new roman"&amp;10&amp;KB3B3B3&amp;BВНУТРЕННЯЯ ИНФОРМАЦИЯ</firstHeader>
    <firstFooter>&amp;L&amp;"times new roman"&amp;10&amp;KB3B3B3&amp;BВНУТРЕННЯЯ ИНФОРМАЦИЯ</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GTBClassification>
  <attrValue xml:space="preserve">ВНУТРЕННЯЯ ИНФОРМАЦИЯ</attrValue>
  <customPropName>GTB_Classification</customPropName>
  <timestamp> 13.03.2025 17:22:08</timestamp>
  <userName>System</userName>
  <computerName>HQW6046.EUB.KZ</computerName>
  <guid>{3fb5cbff-965a-46cd-9a17-e3f369a2ec2c}</guid>
  <hdr>
    <r>
      <fontName>times new roman</fontName>
      <fontColor>B3B3B3</fontColor>
      <fontSize>10</fontSize>
      <b/>
      <text xml:space="preserve">ВНУТРЕННЯЯ ИНФОРМАЦИЯ</text>
    </r>
  </hdr>
  <ftr>
    <r>
      <fontName>times new roman</fontName>
      <fontColor>B3B3B3</fontColor>
      <fontSize>10</fontSize>
      <b/>
      <text xml:space="preserve">ВНУТРЕННЯЯ ИНФОРМАЦИЯ</text>
    </r>
  </ftr>
</GTBClassification>
</file>

<file path=customXml/itemProps1.xml><?xml version="1.0" encoding="utf-8"?>
<ds:datastoreItem xmlns:ds="http://schemas.openxmlformats.org/officeDocument/2006/customXml" ds:itemID="{499A1278-1506-4A1B-822C-85AF6271680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Листы</vt:lpstr>
      </vt:variant>
      <vt:variant>
        <vt:i4>16</vt:i4>
      </vt:variant>
      <vt:variant>
        <vt:lpstr>Именованные диапазоны</vt:lpstr>
      </vt:variant>
      <vt:variant>
        <vt:i4>13</vt:i4>
      </vt:variant>
    </vt:vector>
  </HeadingPairs>
  <TitlesOfParts>
    <vt:vector size="29" baseType="lpstr">
      <vt:lpstr>Краткая справка</vt:lpstr>
      <vt:lpstr>БЛОК 1_ФЛ</vt:lpstr>
      <vt:lpstr>БЛОК 2_ЮЛ</vt:lpstr>
      <vt:lpstr>БЛОК 2_Эквайринг_эл.деньги</vt:lpstr>
      <vt:lpstr>БЛОК 3_ЦБ и Кастоди</vt:lpstr>
      <vt:lpstr>БЛОК 4_Приват банкинг</vt:lpstr>
      <vt:lpstr>БЛОК 4_Приват банкинг КО</vt:lpstr>
      <vt:lpstr>БЛОК 5_Карты для ФЛ</vt:lpstr>
      <vt:lpstr>БЛОК 5_Карты для Affluent</vt:lpstr>
      <vt:lpstr>БЛОК 5_Карты для ФЛ (архив)</vt:lpstr>
      <vt:lpstr>БЛОК 5_Карта CBCD</vt:lpstr>
      <vt:lpstr>БЛОК 5_Карты других банков</vt:lpstr>
      <vt:lpstr>БЛОК 5_Карты Приват-банкинга</vt:lpstr>
      <vt:lpstr>БЛОК 5_Карты для ЮЛ</vt:lpstr>
      <vt:lpstr>БЛОК 5_ИПТ_Карточки</vt:lpstr>
      <vt:lpstr>БЛОК 5_Платежные карты_прдо (2</vt:lpstr>
      <vt:lpstr>'БЛОК 1_ФЛ'!Область_печати</vt:lpstr>
      <vt:lpstr>'БЛОК 2_Эквайринг_эл.деньги'!Область_печати</vt:lpstr>
      <vt:lpstr>'БЛОК 2_ЮЛ'!Область_печати</vt:lpstr>
      <vt:lpstr>'БЛОК 3_ЦБ и Кастоди'!Область_печати</vt:lpstr>
      <vt:lpstr>'БЛОК 4_Приват банкинг'!Область_печати</vt:lpstr>
      <vt:lpstr>'БЛОК 5_ИПТ_Карточки'!Область_печати</vt:lpstr>
      <vt:lpstr>'БЛОК 5_Карты для Affluent'!Область_печати</vt:lpstr>
      <vt:lpstr>'БЛОК 5_Карты для ФЛ'!Область_печати</vt:lpstr>
      <vt:lpstr>'БЛОК 5_Карты для ФЛ (архив)'!Область_печати</vt:lpstr>
      <vt:lpstr>'БЛОК 5_Карты для ЮЛ'!Область_печати</vt:lpstr>
      <vt:lpstr>'БЛОК 5_Карты других банков'!Область_печати</vt:lpstr>
      <vt:lpstr>'БЛОК 5_Карты Приват-банкинга'!Область_печати</vt:lpstr>
      <vt:lpstr>'БЛОК 5_Платежные карты_прдо (2'!Область_печати</vt:lpstr>
    </vt:vector>
  </TitlesOfParts>
  <Company>Eurasian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ELVIRA_608</dc:creator>
  <cp:keywords>ClassificationData:&lt;GTB_Classification:ВНУТРЕННЯЯ ИНФОРМАЦИЯ&gt;</cp:keywords>
  <cp:lastModifiedBy>Тенизбаева Акбота Мейржановна</cp:lastModifiedBy>
  <cp:lastPrinted>2025-03-31T06:45:29Z</cp:lastPrinted>
  <dcterms:created xsi:type="dcterms:W3CDTF">2002-08-01T09:25:46Z</dcterms:created>
  <dcterms:modified xsi:type="dcterms:W3CDTF">2025-03-31T06:48:07Z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TB_Classification">
    <vt:lpwstr>ВНУТРЕННЯЯ ИНФОРМАЦИЯ</vt:lpwstr>
  </property>
  <property fmtid="{D5CDD505-2E9C-101B-9397-08002B2CF9AE}" pid="3" name="ClassifiedBy">
    <vt:lpwstr>System</vt:lpwstr>
  </property>
  <property fmtid="{D5CDD505-2E9C-101B-9397-08002B2CF9AE}" pid="4" name="ClassificationHost">
    <vt:lpwstr>HQW6046.EUB.KZ</vt:lpwstr>
  </property>
  <property fmtid="{D5CDD505-2E9C-101B-9397-08002B2CF9AE}" pid="5" name="ClassificationDate">
    <vt:lpwstr> 13.03.2025 17:22:08</vt:lpwstr>
  </property>
  <property fmtid="{D5CDD505-2E9C-101B-9397-08002B2CF9AE}" pid="6" name="ClassificationGUID">
    <vt:lpwstr>{3fb5cbff-965a-46cd-9a17-e3f369a2ec2c}</vt:lpwstr>
  </property>
  <property fmtid="{D5CDD505-2E9C-101B-9397-08002B2CF9AE}" pid="7" name="MSIP_Label_5667e166-4b10-4d44-9951-ddc92040c9bd_Enabled">
    <vt:lpwstr>true</vt:lpwstr>
  </property>
  <property fmtid="{D5CDD505-2E9C-101B-9397-08002B2CF9AE}" pid="8" name="MSIP_Label_5667e166-4b10-4d44-9951-ddc92040c9bd_SetDate">
    <vt:lpwstr>2025-03-31T06:48:07Z</vt:lpwstr>
  </property>
  <property fmtid="{D5CDD505-2E9C-101B-9397-08002B2CF9AE}" pid="9" name="MSIP_Label_5667e166-4b10-4d44-9951-ddc92040c9bd_Method">
    <vt:lpwstr>Standard</vt:lpwstr>
  </property>
  <property fmtid="{D5CDD505-2E9C-101B-9397-08002B2CF9AE}" pid="10" name="MSIP_Label_5667e166-4b10-4d44-9951-ddc92040c9bd_Name">
    <vt:lpwstr>С маркировкой</vt:lpwstr>
  </property>
  <property fmtid="{D5CDD505-2E9C-101B-9397-08002B2CF9AE}" pid="11" name="MSIP_Label_5667e166-4b10-4d44-9951-ddc92040c9bd_SiteId">
    <vt:lpwstr>38598580-1f17-4a12-918c-077d560b949f</vt:lpwstr>
  </property>
  <property fmtid="{D5CDD505-2E9C-101B-9397-08002B2CF9AE}" pid="12" name="MSIP_Label_5667e166-4b10-4d44-9951-ddc92040c9bd_ActionId">
    <vt:lpwstr>1fd66c16-cd3b-45f3-9242-93aaa725c8e1</vt:lpwstr>
  </property>
  <property fmtid="{D5CDD505-2E9C-101B-9397-08002B2CF9AE}" pid="13" name="MSIP_Label_5667e166-4b10-4d44-9951-ddc92040c9bd_ContentBits">
    <vt:lpwstr>1</vt:lpwstr>
  </property>
</Properties>
</file>